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27.09.2021" sheetId="1" r:id="rId1"/>
    <sheet name="28.09.2021" sheetId="2" r:id="rId2"/>
    <sheet name="29.09.2021" sheetId="3" r:id="rId3"/>
    <sheet name="30.09.2021" sheetId="4" r:id="rId4"/>
    <sheet name="01.10.2021" sheetId="5" r:id="rId5"/>
  </sheets>
  <definedNames/>
  <calcPr fullCalcOnLoad="1"/>
</workbook>
</file>

<file path=xl/sharedStrings.xml><?xml version="1.0" encoding="utf-8"?>
<sst xmlns="http://schemas.openxmlformats.org/spreadsheetml/2006/main" count="277" uniqueCount="128">
  <si>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</si>
  <si>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</si>
  <si>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</si>
  <si>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</si>
  <si>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</si>
  <si>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</si>
  <si>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</si>
  <si>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</si>
  <si>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</si>
  <si>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</si>
  <si>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</si>
  <si>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TRANSFERURI</t>
  </si>
  <si>
    <t>Investiții</t>
  </si>
  <si>
    <t>1</t>
  </si>
  <si>
    <t>2</t>
  </si>
  <si>
    <t>3</t>
  </si>
  <si>
    <t>9</t>
  </si>
  <si>
    <t>SC SGPI Security Force SRL</t>
  </si>
  <si>
    <t>4</t>
  </si>
  <si>
    <t>5</t>
  </si>
  <si>
    <t>6</t>
  </si>
  <si>
    <t>CN Poșta Română</t>
  </si>
  <si>
    <t>7</t>
  </si>
  <si>
    <t>8</t>
  </si>
  <si>
    <t>10</t>
  </si>
  <si>
    <t>SC Ramses SRL</t>
  </si>
  <si>
    <t>SC RCS RDS SRL</t>
  </si>
  <si>
    <t>SC Locativserv SRL</t>
  </si>
  <si>
    <t>SC Vaxin Com SRL</t>
  </si>
  <si>
    <t>SC Luxten Lighting Company SRL</t>
  </si>
  <si>
    <t>Telekom România Comunications SA</t>
  </si>
  <si>
    <t>Delgaz Grid SA</t>
  </si>
  <si>
    <t>SC Service Lift SRL</t>
  </si>
  <si>
    <t>SC Realitatea Media SRL</t>
  </si>
  <si>
    <t>SC IPS Grup SRL</t>
  </si>
  <si>
    <t>Centru Teritorial de Calcul Neamț</t>
  </si>
  <si>
    <t>SC Fiscal Service SRL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</si>
  <si>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</si>
  <si>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</si>
  <si>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</si>
  <si>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</si>
  <si>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</si>
  <si>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</si>
  <si>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</si>
  <si>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</si>
  <si>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</si>
  <si>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</si>
  <si>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</si>
  <si>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</si>
  <si>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</si>
  <si>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</si>
  <si>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</si>
  <si>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</si>
  <si>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</si>
  <si>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</si>
  <si>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</si>
  <si>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Agenția Protecția Mediului</t>
  </si>
  <si>
    <t>Compania Municipală de investiții  Urban SA</t>
  </si>
  <si>
    <t>Fundația Ileana</t>
  </si>
  <si>
    <t>Factura număr 2104104/15.09.2021-chirie și întreținere unități locative luna august 2021</t>
  </si>
  <si>
    <t>Factura număr  84843/09.09.2021 întreținere-menținere luna iulie</t>
  </si>
  <si>
    <t>Factura număr 72890/17.09.2021-servicii de monitorizare și intervenție a sistemelor de alarmă la Baia Comunală</t>
  </si>
  <si>
    <t>plăților efectuate în perioada 27.09.2021</t>
  </si>
  <si>
    <t>Facturi număr 5900914123-4126-alimentare energie electrică camere video  Mărăței</t>
  </si>
  <si>
    <t>plăților efectuate în perioada 28.09.2021</t>
  </si>
  <si>
    <t>KTB Promotion SRL</t>
  </si>
  <si>
    <t>Factura număr 802481/01.09.2021-tricouri personalizate HCL 174/2021</t>
  </si>
  <si>
    <t>SC Dreptunghi SRL</t>
  </si>
  <si>
    <t>Factura număr 20/03.09.2021-servicii conform contract număr 26348/2021-HCL 174/2021</t>
  </si>
  <si>
    <t>HCL  număr 202/2021-mentenanță și semnalizare traseu montan montan de biciclete Downhill Cozla</t>
  </si>
  <si>
    <t>A.C.S Futsal Ceahlaău</t>
  </si>
  <si>
    <t>HCL număr 202/2021-proiect participare competiții fotbal în sală</t>
  </si>
  <si>
    <t>HCL număr 202/2021-proiect O viață activă prin sport</t>
  </si>
  <si>
    <t>Asociația Nevăzătorilor din România</t>
  </si>
  <si>
    <t>HCL număr 202/2021-proiect Cu forțe proprii</t>
  </si>
  <si>
    <t xml:space="preserve">SC Rompeisaj </t>
  </si>
  <si>
    <t>Factura număr 2103981/2021-prestări servicii Sala Polivalentă</t>
  </si>
  <si>
    <t>Factura număr 2103978/2021-prestări servicii stadion municipal</t>
  </si>
  <si>
    <t>Factura număr 2103980/2021-prestări servicii Pasaj Curtea Domnească</t>
  </si>
  <si>
    <t>Factura număr 5900919345,5900919394,5900919367/17.09.2021-tarif emitere ATR/CR proiect cod SMIS 126608</t>
  </si>
  <si>
    <t>Factura număr 506920404/23.09.2021-tarif emitere ATR/CR proiect cod SMIS 126604</t>
  </si>
  <si>
    <t>Factura număr 9045/01/09.2021- prestări servicii pază stadion municipal</t>
  </si>
  <si>
    <t>Factura număr 9044/01.09.2021- prestări servicii pază Sala Polivalentă</t>
  </si>
  <si>
    <t>Factura număr 9042/01.09.2021- prestări servicii pază ștrand</t>
  </si>
  <si>
    <t>DSM Logistic</t>
  </si>
  <si>
    <t>Maxx Computer SRL</t>
  </si>
  <si>
    <t>SC Bendaluci SRL</t>
  </si>
  <si>
    <t>Simbol Advertising SRL</t>
  </si>
  <si>
    <t>Factura număr 51/23.08.2021- întreținere preventivă 2 lifturi și 2 scări rulante Pasaj Curtea Domnească</t>
  </si>
  <si>
    <t>SC Copleserv SRL</t>
  </si>
  <si>
    <t>Factura număr 1371/09.09.2021 -reparații mașina NT70PPN</t>
  </si>
  <si>
    <t>Factura număr 56483506/07.09.2021- abonament cablu tv</t>
  </si>
  <si>
    <t>Factura număr 16264/17.09.2021-servicii poștale</t>
  </si>
  <si>
    <t>Factura număr22041,22042/02.09.2021-întreținere tehnică piese sistem video</t>
  </si>
  <si>
    <t>Factura număr 10202/13.09.2021-mentenanță sistem informatic</t>
  </si>
  <si>
    <t>Factura număr 469/01.09.2021-extindere rețea</t>
  </si>
  <si>
    <t>Factura număr 2103979/31.08.2021-prestări servicii conform contract număr 15359/2021</t>
  </si>
  <si>
    <t>Factura număr 443/10.09.2021-plăcuță ușă</t>
  </si>
  <si>
    <t>Factura număr 10549/31.08.2021-achiziție jaluze și rulouri</t>
  </si>
  <si>
    <t>Facturi 35141/20.09.2021-servicii publicitate</t>
  </si>
  <si>
    <t>Factura număr 56483505/07.09.2021-servicii internet</t>
  </si>
  <si>
    <t>Factura număr 40421/31.08.2021-amenajare și întreținere spații verzi 1-31 august 2021</t>
  </si>
  <si>
    <t>Asociaţia  Club Sportiv Iuliu Berca</t>
  </si>
  <si>
    <t>Factura număr 1745/25.08.2021-substanțe și materiale necesare la  Stadion municipal</t>
  </si>
  <si>
    <t>Factura număr 35,45/14.09.2021 servicii de salvare Ştrand</t>
  </si>
  <si>
    <t>Factura număr 1894/1895/31.08.2021-service rețele electrice</t>
  </si>
  <si>
    <t>Factura număr 5594/2021-sistem de calcul și echipamente informatice</t>
  </si>
  <si>
    <t>plăților efectuate în perioada 29.09.2021</t>
  </si>
  <si>
    <t>Referat număr 30561/2021-aviz Modernizare strada Călugărului</t>
  </si>
  <si>
    <t>SC Damiena SRL Suceava</t>
  </si>
  <si>
    <t>Factura număr 125/2021-documentații proiectare și expertize tehnice</t>
  </si>
  <si>
    <t>plăților efectuate în perioada 30.09.2021</t>
  </si>
  <si>
    <t>SC Evident Verian SRL</t>
  </si>
  <si>
    <t>Factura număr 192186/23.09.2021-măști de protecție</t>
  </si>
  <si>
    <t>Factura număr192121/06.09.2021-produse de curățenie pentru Ștrand municipal</t>
  </si>
  <si>
    <t>Factura număr192191/27.09.2021-produse de curățenie pentru Ștrand municipal</t>
  </si>
  <si>
    <t>Factura număr 192114/30.08.2021-produse de curățenie pentru Ștrand municipal</t>
  </si>
  <si>
    <t>Factura număr 4253/31.08.2021-prestări servicii conform contract număr 23021/2021</t>
  </si>
  <si>
    <t>Factura număr 210314117657/09.09.2021- servicii WIFI4EU</t>
  </si>
  <si>
    <t>plăților efectuate în perioada 01.10.2021</t>
  </si>
  <si>
    <t>Factura număr 7193/27.09.2021-revizie casă de marcat,modificat adresă punct de lucru</t>
  </si>
  <si>
    <t>Factura număr  210314118386/09.09.2021- servicii internet  sheltere</t>
  </si>
  <si>
    <t>Factura număr 21/03.09.2021-servicii conform contract număr 26347/2021-HCL 174/2021</t>
  </si>
  <si>
    <t>Factura număr  210313680980/01.09.2021- servicii VPN Văleni</t>
  </si>
  <si>
    <t>Factura număr  210313660188/01.09.2021- servicii internet  sediu</t>
  </si>
  <si>
    <t>CEC număr 56/01.10.2021-contravaloare cheltuieli transport donatori</t>
  </si>
  <si>
    <t>Asociația Club Sportiv Orhideea</t>
  </si>
  <si>
    <t>HCL număr 202/2021-proiect Turnee cupa Municipiului Piatra Neamț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</si>
</sst>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0" fillId="22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33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34" borderId="1" applyNumberFormat="0" applyAlignment="0" applyProtection="0"/>
    <xf numFmtId="0" fontId="45" fillId="0" borderId="4" applyNumberFormat="0" applyFill="0" applyAlignment="0" applyProtection="0"/>
    <xf numFmtId="0" fontId="46" fillId="35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35" borderId="5">
      <alignment/>
      <protection/>
    </xf>
    <xf numFmtId="0" fontId="49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0" fillId="36" borderId="0" xfId="0" applyFont="1" applyFill="1" applyAlignment="1">
      <alignment vertical="center"/>
    </xf>
    <xf numFmtId="0" fontId="53" fillId="36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vertical="center" wrapText="1"/>
    </xf>
    <xf numFmtId="0" fontId="54" fillId="36" borderId="8" xfId="0" applyFont="1" applyFill="1" applyBorder="1" applyAlignment="1">
      <alignment vertical="center" wrapText="1"/>
    </xf>
    <xf numFmtId="14" fontId="54" fillId="36" borderId="8" xfId="0" applyNumberFormat="1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horizontal="center" vertical="center"/>
    </xf>
    <xf numFmtId="4" fontId="54" fillId="36" borderId="9" xfId="0" applyNumberFormat="1" applyFont="1" applyFill="1" applyBorder="1" applyAlignment="1">
      <alignment horizontal="right" vertical="center"/>
    </xf>
    <xf numFmtId="4" fontId="54" fillId="36" borderId="9" xfId="0" applyNumberFormat="1" applyFont="1" applyFill="1" applyBorder="1" applyAlignment="1">
      <alignment vertical="center" wrapText="1"/>
    </xf>
    <xf numFmtId="0" fontId="54" fillId="36" borderId="9" xfId="0" applyFont="1" applyFill="1" applyBorder="1" applyAlignment="1">
      <alignment vertical="center" wrapText="1"/>
    </xf>
    <xf numFmtId="14" fontId="54" fillId="36" borderId="9" xfId="0" applyNumberFormat="1" applyFont="1" applyFill="1" applyBorder="1" applyAlignment="1">
      <alignment horizontal="center" vertical="center"/>
    </xf>
    <xf numFmtId="0" fontId="53" fillId="36" borderId="9" xfId="0" applyFont="1" applyFill="1" applyBorder="1" applyAlignment="1">
      <alignment vertical="center"/>
    </xf>
    <xf numFmtId="0" fontId="53" fillId="36" borderId="8" xfId="0" applyFont="1" applyFill="1" applyBorder="1" applyAlignment="1">
      <alignment horizontal="center" vertical="center" wrapText="1"/>
    </xf>
    <xf numFmtId="4" fontId="53" fillId="36" borderId="8" xfId="0" applyNumberFormat="1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vertical="center"/>
    </xf>
    <xf numFmtId="4" fontId="53" fillId="36" borderId="8" xfId="0" applyNumberFormat="1" applyFont="1" applyFill="1" applyBorder="1" applyAlignment="1">
      <alignment vertical="center"/>
    </xf>
    <xf numFmtId="0" fontId="53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/>
    </xf>
    <xf numFmtId="0" fontId="54" fillId="36" borderId="8" xfId="0" applyFont="1" applyFill="1" applyBorder="1" applyAlignment="1">
      <alignment/>
    </xf>
    <xf numFmtId="14" fontId="54" fillId="0" borderId="8" xfId="0" applyNumberFormat="1" applyFont="1" applyFill="1" applyBorder="1" applyAlignment="1">
      <alignment horizontal="center" vertical="center"/>
    </xf>
    <xf numFmtId="0" fontId="54" fillId="36" borderId="0" xfId="0" applyFont="1" applyFill="1" applyAlignment="1">
      <alignment vertical="center"/>
    </xf>
    <xf numFmtId="0" fontId="54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/>
    </xf>
    <xf numFmtId="0" fontId="54" fillId="0" borderId="8" xfId="0" applyFont="1" applyFill="1" applyBorder="1" applyAlignment="1">
      <alignment vertical="center"/>
    </xf>
    <xf numFmtId="4" fontId="5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4" fontId="17" fillId="37" borderId="10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vertical="center"/>
    </xf>
    <xf numFmtId="0" fontId="54" fillId="36" borderId="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vertical="center"/>
    </xf>
    <xf numFmtId="4" fontId="17" fillId="0" borderId="8" xfId="0" applyNumberFormat="1" applyFont="1" applyFill="1" applyBorder="1" applyAlignment="1">
      <alignment horizontal="right" vertical="center"/>
    </xf>
    <xf numFmtId="0" fontId="0" fillId="36" borderId="9" xfId="0" applyFont="1" applyFill="1" applyBorder="1" applyAlignment="1">
      <alignment horizontal="center" vertical="center" wrapText="1"/>
    </xf>
    <xf numFmtId="4" fontId="54" fillId="0" borderId="9" xfId="0" applyNumberFormat="1" applyFont="1" applyFill="1" applyBorder="1" applyAlignment="1">
      <alignment/>
    </xf>
    <xf numFmtId="4" fontId="54" fillId="0" borderId="9" xfId="0" applyNumberFormat="1" applyFont="1" applyFill="1" applyBorder="1" applyAlignment="1">
      <alignment vertical="center"/>
    </xf>
    <xf numFmtId="0" fontId="54" fillId="36" borderId="9" xfId="0" applyFont="1" applyFill="1" applyBorder="1" applyAlignment="1">
      <alignment/>
    </xf>
    <xf numFmtId="4" fontId="54" fillId="0" borderId="8" xfId="0" applyNumberFormat="1" applyFont="1" applyFill="1" applyBorder="1" applyAlignment="1">
      <alignment horizontal="right" vertical="center"/>
    </xf>
    <xf numFmtId="4" fontId="54" fillId="0" borderId="11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4" fontId="53" fillId="36" borderId="12" xfId="0" applyNumberFormat="1" applyFont="1" applyFill="1" applyBorder="1" applyAlignment="1">
      <alignment horizontal="center" vertical="center"/>
    </xf>
    <xf numFmtId="4" fontId="54" fillId="36" borderId="10" xfId="0" applyNumberFormat="1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 vertical="center"/>
    </xf>
    <xf numFmtId="0" fontId="54" fillId="36" borderId="8" xfId="0" applyFont="1" applyFill="1" applyBorder="1" applyAlignment="1">
      <alignment horizontal="left" vertical="center"/>
    </xf>
    <xf numFmtId="0" fontId="54" fillId="36" borderId="8" xfId="0" applyFont="1" applyFill="1" applyBorder="1" applyAlignment="1">
      <alignment vertical="center"/>
    </xf>
    <xf numFmtId="4" fontId="54" fillId="0" borderId="12" xfId="0" applyNumberFormat="1" applyFont="1" applyFill="1" applyBorder="1" applyAlignment="1">
      <alignment vertical="center"/>
    </xf>
    <xf numFmtId="0" fontId="54" fillId="36" borderId="12" xfId="0" applyFont="1" applyFill="1" applyBorder="1" applyAlignment="1">
      <alignment vertical="center"/>
    </xf>
    <xf numFmtId="0" fontId="54" fillId="36" borderId="13" xfId="0" applyFont="1" applyFill="1" applyBorder="1" applyAlignment="1">
      <alignment horizontal="center" vertical="center"/>
    </xf>
    <xf numFmtId="14" fontId="54" fillId="36" borderId="10" xfId="0" applyNumberFormat="1" applyFont="1" applyFill="1" applyBorder="1" applyAlignment="1">
      <alignment horizontal="center" vertical="center"/>
    </xf>
    <xf numFmtId="0" fontId="53" fillId="36" borderId="12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/>
    </xf>
    <xf numFmtId="0" fontId="17" fillId="37" borderId="14" xfId="0" applyFont="1" applyFill="1" applyBorder="1" applyAlignment="1">
      <alignment vertical="center"/>
    </xf>
    <xf numFmtId="4" fontId="17" fillId="0" borderId="8" xfId="0" applyNumberFormat="1" applyFont="1" applyFill="1" applyBorder="1" applyAlignment="1">
      <alignment/>
    </xf>
    <xf numFmtId="0" fontId="17" fillId="0" borderId="8" xfId="0" applyFont="1" applyFill="1" applyBorder="1" applyAlignment="1">
      <alignment vertical="center"/>
    </xf>
    <xf numFmtId="0" fontId="53" fillId="36" borderId="12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/>
    </xf>
    <xf numFmtId="0" fontId="53" fillId="36" borderId="12" xfId="0" applyFont="1" applyFill="1" applyBorder="1" applyAlignment="1">
      <alignment vertical="center"/>
    </xf>
    <xf numFmtId="0" fontId="54" fillId="36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/>
    </xf>
    <xf numFmtId="4" fontId="53" fillId="0" borderId="8" xfId="0" applyNumberFormat="1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14" fontId="54" fillId="36" borderId="13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4" fontId="17" fillId="0" borderId="15" xfId="0" applyNumberFormat="1" applyFont="1" applyFill="1" applyBorder="1" applyAlignment="1">
      <alignment vertical="center"/>
    </xf>
    <xf numFmtId="4" fontId="17" fillId="0" borderId="14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4" fontId="54" fillId="0" borderId="0" xfId="0" applyNumberFormat="1" applyFont="1" applyFill="1" applyBorder="1" applyAlignment="1">
      <alignment horizontal="right" vertical="center"/>
    </xf>
    <xf numFmtId="4" fontId="54" fillId="36" borderId="11" xfId="0" applyNumberFormat="1" applyFont="1" applyFill="1" applyBorder="1" applyAlignment="1">
      <alignment horizontal="right" vertical="center"/>
    </xf>
    <xf numFmtId="0" fontId="54" fillId="36" borderId="12" xfId="0" applyFont="1" applyFill="1" applyBorder="1" applyAlignment="1">
      <alignment/>
    </xf>
    <xf numFmtId="0" fontId="54" fillId="36" borderId="12" xfId="0" applyFont="1" applyFill="1" applyBorder="1" applyAlignment="1">
      <alignment horizontal="center" vertical="center" wrapText="1"/>
    </xf>
    <xf numFmtId="4" fontId="54" fillId="36" borderId="12" xfId="0" applyNumberFormat="1" applyFont="1" applyFill="1" applyBorder="1" applyAlignment="1">
      <alignment horizontal="right" vertical="center"/>
    </xf>
    <xf numFmtId="14" fontId="54" fillId="36" borderId="12" xfId="0" applyNumberFormat="1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/>
    </xf>
    <xf numFmtId="4" fontId="53" fillId="36" borderId="12" xfId="0" applyNumberFormat="1" applyFont="1" applyFill="1" applyBorder="1" applyAlignment="1">
      <alignment vertical="center"/>
    </xf>
    <xf numFmtId="4" fontId="54" fillId="36" borderId="10" xfId="0" applyNumberFormat="1" applyFont="1" applyFill="1" applyBorder="1" applyAlignment="1">
      <alignment horizontal="right" vertical="center"/>
    </xf>
    <xf numFmtId="0" fontId="53" fillId="36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center" vertical="center"/>
    </xf>
    <xf numFmtId="0" fontId="30" fillId="36" borderId="9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6.57421875" style="33" customWidth="1"/>
    <col min="2" max="2" width="13.57421875" style="33" customWidth="1"/>
    <col min="3" max="3" width="29.00390625" style="33" customWidth="1"/>
    <col min="4" max="4" width="91.140625" style="33" customWidth="1"/>
    <col min="5" max="5" width="14.00390625" style="33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93" t="s">
        <v>1</v>
      </c>
      <c r="B2" s="93"/>
      <c r="C2" s="93"/>
      <c r="D2" s="93"/>
      <c r="E2" s="5"/>
    </row>
    <row r="3" spans="1:5" ht="15">
      <c r="A3" s="94" t="s">
        <v>2</v>
      </c>
      <c r="B3" s="94"/>
      <c r="C3" s="94"/>
      <c r="D3" s="94"/>
      <c r="E3" s="5"/>
    </row>
    <row r="4" spans="1:5" ht="12" customHeight="1">
      <c r="A4" s="94" t="s">
        <v>62</v>
      </c>
      <c r="B4" s="94"/>
      <c r="C4" s="94"/>
      <c r="D4" s="94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95" t="s">
        <v>3</v>
      </c>
      <c r="B6" s="95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71" t="s">
        <v>10</v>
      </c>
      <c r="B11" s="57" t="s">
        <v>5</v>
      </c>
      <c r="C11" s="72" t="s">
        <v>6</v>
      </c>
      <c r="D11" s="73" t="s">
        <v>7</v>
      </c>
      <c r="E11" s="72" t="s">
        <v>8</v>
      </c>
    </row>
    <row r="12" spans="1:5" ht="15" customHeight="1">
      <c r="A12" s="74">
        <v>1</v>
      </c>
      <c r="B12" s="70">
        <v>142.8</v>
      </c>
      <c r="C12" s="34" t="s">
        <v>34</v>
      </c>
      <c r="D12" s="34" t="s">
        <v>61</v>
      </c>
      <c r="E12" s="65">
        <v>44466</v>
      </c>
    </row>
    <row r="13" spans="1:5" ht="13.5" customHeight="1">
      <c r="A13" s="74">
        <v>2</v>
      </c>
      <c r="B13" s="58">
        <v>72626.78</v>
      </c>
      <c r="C13" s="45" t="s">
        <v>29</v>
      </c>
      <c r="D13" s="45" t="s">
        <v>60</v>
      </c>
      <c r="E13" s="65">
        <v>44466</v>
      </c>
    </row>
    <row r="14" spans="1:6" s="7" customFormat="1" ht="12.75">
      <c r="A14" s="64">
        <v>3</v>
      </c>
      <c r="B14" s="81">
        <f>110748.17</f>
        <v>110748.17</v>
      </c>
      <c r="C14" s="79" t="s">
        <v>27</v>
      </c>
      <c r="D14" s="80" t="s">
        <v>59</v>
      </c>
      <c r="E14" s="78">
        <v>44466</v>
      </c>
      <c r="F14" s="6"/>
    </row>
    <row r="15" spans="1:6" s="7" customFormat="1" ht="15" customHeight="1">
      <c r="A15" s="50"/>
      <c r="B15" s="51"/>
      <c r="C15" s="52"/>
      <c r="D15" s="53"/>
      <c r="E15" s="20"/>
      <c r="F15" s="6"/>
    </row>
    <row r="16" spans="1:256" s="6" customFormat="1" ht="15">
      <c r="A16" s="21" t="s">
        <v>11</v>
      </c>
      <c r="B16" s="21"/>
      <c r="C16" s="21"/>
      <c r="D16" s="21"/>
      <c r="E16" s="2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24" t="s">
        <v>4</v>
      </c>
      <c r="B17" s="27" t="s">
        <v>5</v>
      </c>
      <c r="C17" s="28" t="s">
        <v>6</v>
      </c>
      <c r="D17" s="28" t="s">
        <v>7</v>
      </c>
      <c r="E17" s="24" t="s">
        <v>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">
      <c r="A18" s="29"/>
      <c r="B18" s="30"/>
      <c r="C18" s="30"/>
      <c r="D18" s="31"/>
      <c r="E18" s="3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20" spans="1:256" s="6" customFormat="1" ht="15">
      <c r="A20" s="21" t="s">
        <v>12</v>
      </c>
      <c r="B20" s="21"/>
      <c r="C20" s="21"/>
      <c r="D20" s="21"/>
      <c r="E20" s="2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5">
      <c r="A21" s="24" t="s">
        <v>4</v>
      </c>
      <c r="B21" s="27" t="s">
        <v>5</v>
      </c>
      <c r="C21" s="28" t="s">
        <v>6</v>
      </c>
      <c r="D21" s="28" t="s">
        <v>7</v>
      </c>
      <c r="E21" s="24" t="s">
        <v>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5" s="6" customFormat="1" ht="12.75">
      <c r="A22" s="36">
        <v>1</v>
      </c>
      <c r="B22" s="55">
        <v>1047.2</v>
      </c>
      <c r="C22" s="56" t="s">
        <v>31</v>
      </c>
      <c r="D22" s="36" t="s">
        <v>63</v>
      </c>
      <c r="E22" s="32">
        <v>44466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22">
      <selection activeCell="D16" sqref="D16"/>
    </sheetView>
  </sheetViews>
  <sheetFormatPr defaultColWidth="9.140625" defaultRowHeight="15"/>
  <cols>
    <col min="1" max="1" width="6.57421875" style="33" customWidth="1"/>
    <col min="2" max="2" width="14.421875" style="33" customWidth="1"/>
    <col min="3" max="3" width="37.421875" style="33" customWidth="1"/>
    <col min="4" max="4" width="91.421875" style="33" customWidth="1"/>
    <col min="5" max="5" width="14.00390625" style="33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93" t="s">
        <v>1</v>
      </c>
      <c r="B2" s="93"/>
      <c r="C2" s="93"/>
      <c r="D2" s="93"/>
      <c r="E2" s="5"/>
    </row>
    <row r="3" spans="1:5" ht="15">
      <c r="A3" s="94" t="s">
        <v>2</v>
      </c>
      <c r="B3" s="94"/>
      <c r="C3" s="94"/>
      <c r="D3" s="94"/>
      <c r="E3" s="5"/>
    </row>
    <row r="4" spans="1:5" ht="12" customHeight="1">
      <c r="A4" s="94" t="s">
        <v>64</v>
      </c>
      <c r="B4" s="94"/>
      <c r="C4" s="94"/>
      <c r="D4" s="94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95" t="s">
        <v>3</v>
      </c>
      <c r="B6" s="95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 customHeight="1">
      <c r="A12" s="11" t="s">
        <v>13</v>
      </c>
      <c r="B12" s="37">
        <v>1500</v>
      </c>
      <c r="C12" s="48" t="s">
        <v>65</v>
      </c>
      <c r="D12" s="38" t="s">
        <v>66</v>
      </c>
      <c r="E12" s="15">
        <v>44467</v>
      </c>
      <c r="F12" s="6"/>
    </row>
    <row r="13" spans="1:6" s="7" customFormat="1" ht="12.75" customHeight="1">
      <c r="A13" s="11" t="s">
        <v>14</v>
      </c>
      <c r="B13" s="82">
        <v>12000</v>
      </c>
      <c r="C13" s="69" t="s">
        <v>67</v>
      </c>
      <c r="D13" s="38" t="s">
        <v>68</v>
      </c>
      <c r="E13" s="15">
        <v>44467</v>
      </c>
      <c r="F13" s="6"/>
    </row>
    <row r="14" spans="1:6" s="7" customFormat="1" ht="12.75" customHeight="1">
      <c r="A14" s="11" t="s">
        <v>15</v>
      </c>
      <c r="B14" s="43">
        <v>7500</v>
      </c>
      <c r="C14" s="69" t="s">
        <v>67</v>
      </c>
      <c r="D14" s="38" t="s">
        <v>122</v>
      </c>
      <c r="E14" s="15">
        <v>44467</v>
      </c>
      <c r="F14" s="6"/>
    </row>
    <row r="15" spans="1:6" s="7" customFormat="1" ht="12.75" customHeight="1">
      <c r="A15" s="11" t="s">
        <v>18</v>
      </c>
      <c r="B15" s="43">
        <v>11500</v>
      </c>
      <c r="C15" s="36" t="s">
        <v>58</v>
      </c>
      <c r="D15" s="38" t="s">
        <v>69</v>
      </c>
      <c r="E15" s="15">
        <v>44467</v>
      </c>
      <c r="F15" s="6"/>
    </row>
    <row r="16" spans="1:6" s="7" customFormat="1" ht="12.75" customHeight="1">
      <c r="A16" s="11" t="s">
        <v>19</v>
      </c>
      <c r="B16" s="43">
        <v>8725</v>
      </c>
      <c r="C16" s="36" t="s">
        <v>70</v>
      </c>
      <c r="D16" s="38" t="s">
        <v>71</v>
      </c>
      <c r="E16" s="15">
        <v>44467</v>
      </c>
      <c r="F16" s="6"/>
    </row>
    <row r="17" spans="1:6" s="7" customFormat="1" ht="12.75" customHeight="1">
      <c r="A17" s="11" t="s">
        <v>20</v>
      </c>
      <c r="B17" s="43">
        <v>700</v>
      </c>
      <c r="C17" s="36" t="s">
        <v>73</v>
      </c>
      <c r="D17" s="38" t="s">
        <v>72</v>
      </c>
      <c r="E17" s="15">
        <v>44467</v>
      </c>
      <c r="F17" s="6"/>
    </row>
    <row r="18" spans="1:6" s="7" customFormat="1" ht="12.75" customHeight="1">
      <c r="A18" s="11" t="s">
        <v>22</v>
      </c>
      <c r="B18" s="43">
        <v>5250</v>
      </c>
      <c r="C18" s="36" t="s">
        <v>73</v>
      </c>
      <c r="D18" s="38" t="s">
        <v>74</v>
      </c>
      <c r="E18" s="15">
        <v>44467</v>
      </c>
      <c r="F18" s="6"/>
    </row>
    <row r="19" spans="1:6" s="7" customFormat="1" ht="12.75" customHeight="1">
      <c r="A19" s="11" t="s">
        <v>23</v>
      </c>
      <c r="B19" s="43">
        <v>5474.46</v>
      </c>
      <c r="C19" s="36" t="s">
        <v>75</v>
      </c>
      <c r="D19" s="70" t="s">
        <v>103</v>
      </c>
      <c r="E19" s="15">
        <v>44467</v>
      </c>
      <c r="F19" s="6"/>
    </row>
    <row r="20" spans="1:6" s="7" customFormat="1" ht="12.75" customHeight="1">
      <c r="A20" s="11" t="s">
        <v>16</v>
      </c>
      <c r="B20" s="54">
        <v>2610</v>
      </c>
      <c r="C20" s="35" t="s">
        <v>32</v>
      </c>
      <c r="D20" s="36" t="s">
        <v>88</v>
      </c>
      <c r="E20" s="15">
        <v>44467</v>
      </c>
      <c r="F20" s="6"/>
    </row>
    <row r="21" spans="1:6" s="7" customFormat="1" ht="12.75" customHeight="1">
      <c r="A21" s="11" t="s">
        <v>24</v>
      </c>
      <c r="B21" s="43">
        <v>107.1</v>
      </c>
      <c r="C21" s="35" t="s">
        <v>33</v>
      </c>
      <c r="D21" s="36" t="s">
        <v>99</v>
      </c>
      <c r="E21" s="15">
        <v>44467</v>
      </c>
      <c r="F21" s="6"/>
    </row>
    <row r="22" spans="1:6" s="7" customFormat="1" ht="12.75" customHeight="1">
      <c r="A22" s="11" t="s">
        <v>37</v>
      </c>
      <c r="B22" s="48">
        <v>35</v>
      </c>
      <c r="C22" s="83" t="s">
        <v>87</v>
      </c>
      <c r="D22" s="38" t="s">
        <v>97</v>
      </c>
      <c r="E22" s="15">
        <v>44467</v>
      </c>
      <c r="F22" s="6"/>
    </row>
    <row r="23" spans="1:6" s="7" customFormat="1" ht="12.75" customHeight="1">
      <c r="A23" s="11" t="s">
        <v>38</v>
      </c>
      <c r="B23" s="54">
        <v>26</v>
      </c>
      <c r="C23" s="44" t="s">
        <v>26</v>
      </c>
      <c r="D23" s="38" t="s">
        <v>91</v>
      </c>
      <c r="E23" s="15">
        <v>44467</v>
      </c>
      <c r="F23" s="6"/>
    </row>
    <row r="24" spans="1:6" s="7" customFormat="1" ht="12.75" customHeight="1">
      <c r="A24" s="11" t="s">
        <v>39</v>
      </c>
      <c r="B24" s="54">
        <v>176.34</v>
      </c>
      <c r="C24" s="44" t="s">
        <v>26</v>
      </c>
      <c r="D24" s="38" t="s">
        <v>100</v>
      </c>
      <c r="E24" s="15">
        <v>44467</v>
      </c>
      <c r="F24" s="6"/>
    </row>
    <row r="25" spans="1:6" s="7" customFormat="1" ht="12.75" customHeight="1">
      <c r="A25" s="11" t="s">
        <v>40</v>
      </c>
      <c r="B25" s="37">
        <v>2216.47</v>
      </c>
      <c r="C25" s="48" t="s">
        <v>89</v>
      </c>
      <c r="D25" s="38" t="s">
        <v>90</v>
      </c>
      <c r="E25" s="15">
        <v>44467</v>
      </c>
      <c r="F25" s="6"/>
    </row>
    <row r="26" spans="1:6" s="7" customFormat="1" ht="12.75" customHeight="1">
      <c r="A26" s="11" t="s">
        <v>41</v>
      </c>
      <c r="B26" s="26">
        <v>12715.15</v>
      </c>
      <c r="C26" s="35" t="s">
        <v>35</v>
      </c>
      <c r="D26" s="36" t="s">
        <v>94</v>
      </c>
      <c r="E26" s="15">
        <v>44467</v>
      </c>
      <c r="F26" s="6"/>
    </row>
    <row r="27" spans="1:6" s="7" customFormat="1" ht="12.75" customHeight="1">
      <c r="A27" s="11" t="s">
        <v>42</v>
      </c>
      <c r="B27" s="26">
        <f>3140.11+81.81</f>
        <v>3221.92</v>
      </c>
      <c r="C27" s="35" t="s">
        <v>86</v>
      </c>
      <c r="D27" s="36" t="s">
        <v>98</v>
      </c>
      <c r="E27" s="15">
        <v>44467</v>
      </c>
      <c r="F27" s="6"/>
    </row>
    <row r="28" spans="1:6" s="7" customFormat="1" ht="12.75" customHeight="1">
      <c r="A28" s="11" t="s">
        <v>43</v>
      </c>
      <c r="B28" s="43">
        <v>3596</v>
      </c>
      <c r="C28" s="26" t="s">
        <v>85</v>
      </c>
      <c r="D28" s="36" t="s">
        <v>95</v>
      </c>
      <c r="E28" s="15">
        <v>44467</v>
      </c>
      <c r="F28" s="6"/>
    </row>
    <row r="29" spans="1:6" s="7" customFormat="1" ht="12.75" customHeight="1">
      <c r="A29" s="11" t="s">
        <v>44</v>
      </c>
      <c r="B29" s="49">
        <f>66.6+1694.6+104.94+2670.14</f>
        <v>4536.28</v>
      </c>
      <c r="C29" s="35" t="s">
        <v>84</v>
      </c>
      <c r="D29" s="36" t="s">
        <v>93</v>
      </c>
      <c r="E29" s="15">
        <v>44467</v>
      </c>
      <c r="F29" s="6"/>
    </row>
    <row r="30" spans="1:6" s="7" customFormat="1" ht="12.75" customHeight="1">
      <c r="A30" s="11" t="s">
        <v>45</v>
      </c>
      <c r="B30" s="26">
        <v>73424.39</v>
      </c>
      <c r="C30" s="36" t="s">
        <v>57</v>
      </c>
      <c r="D30" s="36" t="s">
        <v>101</v>
      </c>
      <c r="E30" s="15">
        <v>44467</v>
      </c>
      <c r="F30" s="6"/>
    </row>
    <row r="31" spans="1:6" s="7" customFormat="1" ht="12.75" customHeight="1">
      <c r="A31" s="11" t="s">
        <v>46</v>
      </c>
      <c r="B31" s="54">
        <v>4407.5</v>
      </c>
      <c r="C31" s="35" t="s">
        <v>21</v>
      </c>
      <c r="D31" s="36" t="s">
        <v>92</v>
      </c>
      <c r="E31" s="15">
        <v>44467</v>
      </c>
      <c r="F31" s="6"/>
    </row>
    <row r="32" spans="1:6" s="7" customFormat="1" ht="12.75" customHeight="1">
      <c r="A32" s="11" t="s">
        <v>47</v>
      </c>
      <c r="B32" s="84">
        <f>12042.8+21677.04</f>
        <v>33719.84</v>
      </c>
      <c r="C32" s="60" t="s">
        <v>102</v>
      </c>
      <c r="D32" s="61" t="s">
        <v>104</v>
      </c>
      <c r="E32" s="15">
        <v>44467</v>
      </c>
      <c r="F32" s="6"/>
    </row>
    <row r="33" spans="1:6" s="7" customFormat="1" ht="12.75" customHeight="1">
      <c r="A33" s="11" t="s">
        <v>48</v>
      </c>
      <c r="B33" s="43">
        <f>117.68+142.05+3149.48</f>
        <v>3409.21</v>
      </c>
      <c r="C33" s="47" t="s">
        <v>25</v>
      </c>
      <c r="D33" s="38" t="s">
        <v>105</v>
      </c>
      <c r="E33" s="15">
        <v>44467</v>
      </c>
      <c r="F33" s="6"/>
    </row>
    <row r="34" spans="1:6" s="7" customFormat="1" ht="12.75" customHeight="1">
      <c r="A34" s="11" t="s">
        <v>49</v>
      </c>
      <c r="B34" s="49">
        <f>11925.8</f>
        <v>11925.8</v>
      </c>
      <c r="C34" s="35" t="s">
        <v>17</v>
      </c>
      <c r="D34" s="36" t="s">
        <v>81</v>
      </c>
      <c r="E34" s="15">
        <v>44467</v>
      </c>
      <c r="F34" s="6"/>
    </row>
    <row r="35" spans="1:6" s="7" customFormat="1" ht="12.75" customHeight="1">
      <c r="A35" s="11" t="s">
        <v>50</v>
      </c>
      <c r="B35" s="49">
        <f>11925.8</f>
        <v>11925.8</v>
      </c>
      <c r="C35" s="35" t="s">
        <v>17</v>
      </c>
      <c r="D35" s="36" t="s">
        <v>83</v>
      </c>
      <c r="E35" s="15">
        <v>44467</v>
      </c>
      <c r="F35" s="6"/>
    </row>
    <row r="36" spans="1:6" s="7" customFormat="1" ht="12.75" customHeight="1">
      <c r="A36" s="11" t="s">
        <v>51</v>
      </c>
      <c r="B36" s="49">
        <f>11925.8</f>
        <v>11925.8</v>
      </c>
      <c r="C36" s="35" t="s">
        <v>17</v>
      </c>
      <c r="D36" s="36" t="s">
        <v>82</v>
      </c>
      <c r="E36" s="15">
        <v>44467</v>
      </c>
      <c r="F36" s="6"/>
    </row>
    <row r="37" spans="1:6" s="7" customFormat="1" ht="12.75" customHeight="1">
      <c r="A37" s="11" t="s">
        <v>52</v>
      </c>
      <c r="B37" s="43">
        <f>62.46+1589.26</f>
        <v>1651.72</v>
      </c>
      <c r="C37" s="44" t="s">
        <v>27</v>
      </c>
      <c r="D37" s="44" t="s">
        <v>96</v>
      </c>
      <c r="E37" s="15">
        <v>44467</v>
      </c>
      <c r="F37" s="6"/>
    </row>
    <row r="38" spans="1:6" s="7" customFormat="1" ht="12.75" customHeight="1">
      <c r="A38" s="11" t="s">
        <v>53</v>
      </c>
      <c r="B38" s="43">
        <f>1119.81+44.01</f>
        <v>1163.82</v>
      </c>
      <c r="C38" s="44" t="s">
        <v>27</v>
      </c>
      <c r="D38" s="44" t="s">
        <v>76</v>
      </c>
      <c r="E38" s="15">
        <v>44467</v>
      </c>
      <c r="F38" s="6"/>
    </row>
    <row r="39" spans="1:6" s="7" customFormat="1" ht="12.75" customHeight="1">
      <c r="A39" s="11" t="s">
        <v>54</v>
      </c>
      <c r="B39" s="43">
        <f>2985.01+117.32</f>
        <v>3102.3300000000004</v>
      </c>
      <c r="C39" s="44" t="s">
        <v>27</v>
      </c>
      <c r="D39" s="44" t="s">
        <v>77</v>
      </c>
      <c r="E39" s="15">
        <v>44467</v>
      </c>
      <c r="F39" s="6"/>
    </row>
    <row r="40" spans="1:6" s="7" customFormat="1" ht="12.75" customHeight="1">
      <c r="A40" s="11" t="s">
        <v>55</v>
      </c>
      <c r="B40" s="43">
        <f>549.6+21.6</f>
        <v>571.2</v>
      </c>
      <c r="C40" s="44" t="s">
        <v>27</v>
      </c>
      <c r="D40" s="44" t="s">
        <v>78</v>
      </c>
      <c r="E40" s="15">
        <v>44467</v>
      </c>
      <c r="F40" s="6"/>
    </row>
    <row r="41" spans="1:256" s="6" customFormat="1" ht="15">
      <c r="A41" s="21" t="s">
        <v>11</v>
      </c>
      <c r="B41" s="75"/>
      <c r="C41" s="21"/>
      <c r="D41" s="21"/>
      <c r="E41" s="2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6" customFormat="1" ht="15">
      <c r="A42" s="24" t="s">
        <v>4</v>
      </c>
      <c r="B42" s="76" t="s">
        <v>5</v>
      </c>
      <c r="C42" s="28" t="s">
        <v>6</v>
      </c>
      <c r="D42" s="28" t="s">
        <v>7</v>
      </c>
      <c r="E42" s="24" t="s">
        <v>8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6" customFormat="1" ht="15">
      <c r="A43" s="29"/>
      <c r="B43" s="35"/>
      <c r="C43" s="30"/>
      <c r="D43" s="31"/>
      <c r="E43" s="3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ht="15">
      <c r="B44" s="6"/>
    </row>
    <row r="45" spans="1:256" s="6" customFormat="1" ht="15">
      <c r="A45" s="21" t="s">
        <v>12</v>
      </c>
      <c r="B45" s="75"/>
      <c r="C45" s="21"/>
      <c r="D45" s="21"/>
      <c r="E45" s="2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6" customFormat="1" ht="15">
      <c r="A46" s="24" t="s">
        <v>4</v>
      </c>
      <c r="B46" s="76" t="s">
        <v>5</v>
      </c>
      <c r="C46" s="28" t="s">
        <v>6</v>
      </c>
      <c r="D46" s="28" t="s">
        <v>7</v>
      </c>
      <c r="E46" s="24" t="s">
        <v>8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5" s="6" customFormat="1" ht="12.75">
      <c r="A47" s="36">
        <v>1</v>
      </c>
      <c r="B47" s="26">
        <f>70.81+12.49+70.81+12.49+70.81+12.49</f>
        <v>249.90000000000003</v>
      </c>
      <c r="C47" s="56" t="s">
        <v>31</v>
      </c>
      <c r="D47" s="36" t="s">
        <v>79</v>
      </c>
      <c r="E47" s="32">
        <v>44467</v>
      </c>
    </row>
    <row r="48" spans="1:5" s="6" customFormat="1" ht="12.75">
      <c r="A48" s="36">
        <v>2</v>
      </c>
      <c r="B48" s="26">
        <f>88.2+15.56</f>
        <v>103.76</v>
      </c>
      <c r="C48" s="56" t="s">
        <v>31</v>
      </c>
      <c r="D48" s="36" t="s">
        <v>80</v>
      </c>
      <c r="E48" s="32">
        <v>44467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6.57421875" style="33" customWidth="1"/>
    <col min="2" max="2" width="14.421875" style="33" customWidth="1"/>
    <col min="3" max="3" width="33.28125" style="33" customWidth="1"/>
    <col min="4" max="4" width="79.8515625" style="33" customWidth="1"/>
    <col min="5" max="5" width="14.00390625" style="33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93" t="s">
        <v>1</v>
      </c>
      <c r="B2" s="93"/>
      <c r="C2" s="93"/>
      <c r="D2" s="93"/>
      <c r="E2" s="5"/>
    </row>
    <row r="3" spans="1:5" ht="15">
      <c r="A3" s="94" t="s">
        <v>2</v>
      </c>
      <c r="B3" s="94"/>
      <c r="C3" s="94"/>
      <c r="D3" s="94"/>
      <c r="E3" s="5"/>
    </row>
    <row r="4" spans="1:5" ht="12" customHeight="1">
      <c r="A4" s="94" t="s">
        <v>107</v>
      </c>
      <c r="B4" s="94"/>
      <c r="C4" s="94"/>
      <c r="D4" s="94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95" t="s">
        <v>3</v>
      </c>
      <c r="B6" s="95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5" ht="14.25" customHeight="1">
      <c r="A12" s="46">
        <v>1</v>
      </c>
      <c r="B12" s="12">
        <v>12774.94</v>
      </c>
      <c r="C12" s="63" t="s">
        <v>30</v>
      </c>
      <c r="D12" s="86" t="s">
        <v>121</v>
      </c>
      <c r="E12" s="15">
        <v>44468</v>
      </c>
    </row>
    <row r="13" spans="1:5" ht="14.25" customHeight="1">
      <c r="A13" s="46">
        <v>2</v>
      </c>
      <c r="B13" s="85">
        <v>7417.71</v>
      </c>
      <c r="C13" s="45" t="s">
        <v>30</v>
      </c>
      <c r="D13" s="86" t="s">
        <v>124</v>
      </c>
      <c r="E13" s="15">
        <v>44468</v>
      </c>
    </row>
    <row r="14" spans="1:5" ht="14.25" customHeight="1">
      <c r="A14" s="46">
        <v>3</v>
      </c>
      <c r="B14" s="85">
        <v>1732.97</v>
      </c>
      <c r="C14" s="45" t="s">
        <v>30</v>
      </c>
      <c r="D14" s="86" t="s">
        <v>123</v>
      </c>
      <c r="E14" s="15">
        <v>44468</v>
      </c>
    </row>
    <row r="15" spans="1:5" ht="14.25" customHeight="1">
      <c r="A15" s="46">
        <v>4</v>
      </c>
      <c r="B15" s="12">
        <v>4499.39</v>
      </c>
      <c r="C15" s="39" t="s">
        <v>85</v>
      </c>
      <c r="D15" s="41" t="s">
        <v>106</v>
      </c>
      <c r="E15" s="15">
        <v>44468</v>
      </c>
    </row>
    <row r="16" spans="1:5" ht="12" customHeight="1">
      <c r="A16" s="21" t="s">
        <v>11</v>
      </c>
      <c r="B16" s="21"/>
      <c r="C16" s="21"/>
      <c r="D16" s="21"/>
      <c r="E16" s="21"/>
    </row>
    <row r="17" spans="1:6" s="7" customFormat="1" ht="12.75" customHeight="1">
      <c r="A17" s="24" t="s">
        <v>4</v>
      </c>
      <c r="B17" s="27" t="s">
        <v>5</v>
      </c>
      <c r="C17" s="28" t="s">
        <v>6</v>
      </c>
      <c r="D17" s="28" t="s">
        <v>7</v>
      </c>
      <c r="E17" s="24" t="s">
        <v>8</v>
      </c>
      <c r="F17" s="6"/>
    </row>
    <row r="18" spans="1:6" s="7" customFormat="1" ht="12.75" customHeight="1">
      <c r="A18" s="29"/>
      <c r="B18" s="30"/>
      <c r="C18" s="30"/>
      <c r="D18" s="31"/>
      <c r="E18" s="32"/>
      <c r="F18" s="6"/>
    </row>
    <row r="19" spans="1:6" s="7" customFormat="1" ht="12.75" customHeight="1">
      <c r="A19" s="33"/>
      <c r="B19" s="33"/>
      <c r="C19" s="33"/>
      <c r="D19" s="33"/>
      <c r="E19" s="33"/>
      <c r="F19" s="6"/>
    </row>
    <row r="20" spans="1:6" s="7" customFormat="1" ht="12.75" customHeight="1">
      <c r="A20" s="21" t="s">
        <v>12</v>
      </c>
      <c r="B20" s="21"/>
      <c r="C20" s="21"/>
      <c r="D20" s="21"/>
      <c r="E20" s="21"/>
      <c r="F20" s="6"/>
    </row>
    <row r="21" spans="1:6" s="7" customFormat="1" ht="12.75" customHeight="1">
      <c r="A21" s="24" t="s">
        <v>4</v>
      </c>
      <c r="B21" s="27" t="s">
        <v>5</v>
      </c>
      <c r="C21" s="28" t="s">
        <v>6</v>
      </c>
      <c r="D21" s="28" t="s">
        <v>7</v>
      </c>
      <c r="E21" s="24" t="s">
        <v>8</v>
      </c>
      <c r="F21" s="6"/>
    </row>
    <row r="22" spans="1:256" s="6" customFormat="1" ht="12.75">
      <c r="A22" s="36">
        <v>1</v>
      </c>
      <c r="B22" s="26">
        <v>100</v>
      </c>
      <c r="C22" s="36" t="s">
        <v>56</v>
      </c>
      <c r="D22" s="36" t="s">
        <v>108</v>
      </c>
      <c r="E22" s="32">
        <v>44468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2.75">
      <c r="A23" s="36">
        <v>2</v>
      </c>
      <c r="B23" s="62">
        <f>13167.5+517.5</f>
        <v>13685</v>
      </c>
      <c r="C23" s="68" t="s">
        <v>109</v>
      </c>
      <c r="D23" s="67" t="s">
        <v>110</v>
      </c>
      <c r="E23" s="32">
        <v>44468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6" customFormat="1" ht="12.75">
      <c r="A24" s="36"/>
      <c r="B24" s="59"/>
      <c r="C24" s="34"/>
      <c r="D24" s="56"/>
      <c r="E24" s="32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6.57421875" style="33" customWidth="1"/>
    <col min="2" max="2" width="14.421875" style="33" customWidth="1"/>
    <col min="3" max="3" width="33.28125" style="33" customWidth="1"/>
    <col min="4" max="4" width="79.8515625" style="33" customWidth="1"/>
    <col min="5" max="5" width="14.00390625" style="33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93" t="s">
        <v>1</v>
      </c>
      <c r="B2" s="93"/>
      <c r="C2" s="93"/>
      <c r="D2" s="93"/>
      <c r="E2" s="5"/>
    </row>
    <row r="3" spans="1:5" ht="15">
      <c r="A3" s="94" t="s">
        <v>2</v>
      </c>
      <c r="B3" s="94"/>
      <c r="C3" s="94"/>
      <c r="D3" s="94"/>
      <c r="E3" s="5"/>
    </row>
    <row r="4" spans="1:5" ht="12" customHeight="1">
      <c r="A4" s="94" t="s">
        <v>111</v>
      </c>
      <c r="B4" s="94"/>
      <c r="C4" s="94"/>
      <c r="D4" s="94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95" t="s">
        <v>3</v>
      </c>
      <c r="B6" s="95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5" ht="14.25" customHeight="1">
      <c r="A12" s="87">
        <v>1</v>
      </c>
      <c r="B12" s="88">
        <f>40+320</f>
        <v>360</v>
      </c>
      <c r="C12" s="63" t="s">
        <v>36</v>
      </c>
      <c r="D12" s="86" t="s">
        <v>120</v>
      </c>
      <c r="E12" s="89">
        <v>44469</v>
      </c>
    </row>
    <row r="13" spans="1:5" ht="14.25" customHeight="1">
      <c r="A13" s="74"/>
      <c r="B13" s="45"/>
      <c r="C13" s="45"/>
      <c r="D13" s="45"/>
      <c r="E13" s="65"/>
    </row>
    <row r="14" spans="1:5" ht="12" customHeight="1">
      <c r="A14" s="21" t="s">
        <v>11</v>
      </c>
      <c r="B14" s="21"/>
      <c r="C14" s="21"/>
      <c r="D14" s="21"/>
      <c r="E14" s="21"/>
    </row>
    <row r="15" spans="1:6" s="7" customFormat="1" ht="12.75" customHeight="1">
      <c r="A15" s="24" t="s">
        <v>4</v>
      </c>
      <c r="B15" s="27" t="s">
        <v>5</v>
      </c>
      <c r="C15" s="28" t="s">
        <v>6</v>
      </c>
      <c r="D15" s="28" t="s">
        <v>7</v>
      </c>
      <c r="E15" s="24" t="s">
        <v>8</v>
      </c>
      <c r="F15" s="6"/>
    </row>
    <row r="16" spans="1:6" s="7" customFormat="1" ht="12.75" customHeight="1">
      <c r="A16" s="29"/>
      <c r="B16" s="30"/>
      <c r="C16" s="30"/>
      <c r="D16" s="31"/>
      <c r="E16" s="32"/>
      <c r="F16" s="6"/>
    </row>
    <row r="17" spans="1:6" s="7" customFormat="1" ht="12.75" customHeight="1">
      <c r="A17" s="33"/>
      <c r="B17" s="33"/>
      <c r="C17" s="33"/>
      <c r="D17" s="33"/>
      <c r="E17" s="33"/>
      <c r="F17" s="6"/>
    </row>
    <row r="18" spans="1:6" s="7" customFormat="1" ht="12.75" customHeight="1">
      <c r="A18" s="21" t="s">
        <v>12</v>
      </c>
      <c r="B18" s="21"/>
      <c r="C18" s="21"/>
      <c r="D18" s="21"/>
      <c r="E18" s="21"/>
      <c r="F18" s="6"/>
    </row>
    <row r="19" spans="1:6" s="7" customFormat="1" ht="12.75" customHeight="1">
      <c r="A19" s="24" t="s">
        <v>4</v>
      </c>
      <c r="B19" s="91" t="s">
        <v>5</v>
      </c>
      <c r="C19" s="66" t="s">
        <v>6</v>
      </c>
      <c r="D19" s="28" t="s">
        <v>7</v>
      </c>
      <c r="E19" s="24" t="s">
        <v>8</v>
      </c>
      <c r="F19" s="6"/>
    </row>
    <row r="20" spans="1:256" s="6" customFormat="1" ht="12.75">
      <c r="A20" s="77"/>
      <c r="B20" s="92"/>
      <c r="C20" s="45"/>
      <c r="D20" s="90"/>
      <c r="E20" s="3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6.57421875" style="33" customWidth="1"/>
    <col min="2" max="2" width="14.421875" style="33" customWidth="1"/>
    <col min="3" max="3" width="32.421875" style="33" customWidth="1"/>
    <col min="4" max="4" width="91.421875" style="33" customWidth="1"/>
    <col min="5" max="5" width="14.00390625" style="33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93" t="s">
        <v>1</v>
      </c>
      <c r="B2" s="93"/>
      <c r="C2" s="93"/>
      <c r="D2" s="93"/>
      <c r="E2" s="5"/>
    </row>
    <row r="3" spans="1:5" ht="15">
      <c r="A3" s="94" t="s">
        <v>2</v>
      </c>
      <c r="B3" s="94"/>
      <c r="C3" s="94"/>
      <c r="D3" s="94"/>
      <c r="E3" s="5"/>
    </row>
    <row r="4" spans="1:5" ht="12" customHeight="1">
      <c r="A4" s="94" t="s">
        <v>119</v>
      </c>
      <c r="B4" s="94"/>
      <c r="C4" s="94"/>
      <c r="D4" s="94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95" t="s">
        <v>3</v>
      </c>
      <c r="B6" s="95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 customHeight="1">
      <c r="A12" s="11" t="s">
        <v>13</v>
      </c>
      <c r="B12" s="37">
        <v>1079.93</v>
      </c>
      <c r="C12" s="40" t="s">
        <v>112</v>
      </c>
      <c r="D12" s="41" t="s">
        <v>113</v>
      </c>
      <c r="E12" s="15">
        <v>44470</v>
      </c>
      <c r="F12" s="6"/>
    </row>
    <row r="13" spans="1:6" s="7" customFormat="1" ht="12.75" customHeight="1">
      <c r="A13" s="11" t="s">
        <v>14</v>
      </c>
      <c r="B13" s="82">
        <f>333.2+1145.97</f>
        <v>1479.17</v>
      </c>
      <c r="C13" s="40" t="s">
        <v>112</v>
      </c>
      <c r="D13" s="41" t="s">
        <v>114</v>
      </c>
      <c r="E13" s="15">
        <v>44470</v>
      </c>
      <c r="F13" s="6"/>
    </row>
    <row r="14" spans="1:6" s="7" customFormat="1" ht="12.75" customHeight="1">
      <c r="A14" s="11" t="s">
        <v>15</v>
      </c>
      <c r="B14" s="43">
        <v>113.05</v>
      </c>
      <c r="C14" s="40" t="s">
        <v>112</v>
      </c>
      <c r="D14" s="41" t="s">
        <v>115</v>
      </c>
      <c r="E14" s="15">
        <v>44470</v>
      </c>
      <c r="F14" s="6"/>
    </row>
    <row r="15" spans="1:6" s="7" customFormat="1" ht="12.75" customHeight="1">
      <c r="A15" s="11" t="s">
        <v>18</v>
      </c>
      <c r="B15" s="43">
        <f>26.18+195.16</f>
        <v>221.34</v>
      </c>
      <c r="C15" s="40" t="s">
        <v>112</v>
      </c>
      <c r="D15" s="41" t="s">
        <v>116</v>
      </c>
      <c r="E15" s="15">
        <v>44470</v>
      </c>
      <c r="F15" s="6"/>
    </row>
    <row r="16" spans="1:6" s="7" customFormat="1" ht="12.75" customHeight="1">
      <c r="A16" s="11" t="s">
        <v>19</v>
      </c>
      <c r="B16" s="43">
        <v>3444.34</v>
      </c>
      <c r="C16" s="34" t="s">
        <v>28</v>
      </c>
      <c r="D16" s="41" t="s">
        <v>117</v>
      </c>
      <c r="E16" s="15">
        <v>44470</v>
      </c>
      <c r="F16" s="6"/>
    </row>
    <row r="17" spans="1:6" s="7" customFormat="1" ht="12.75" customHeight="1">
      <c r="A17" s="11" t="s">
        <v>20</v>
      </c>
      <c r="B17" s="43">
        <v>4243.84</v>
      </c>
      <c r="C17" s="45" t="s">
        <v>30</v>
      </c>
      <c r="D17" s="41" t="s">
        <v>118</v>
      </c>
      <c r="E17" s="15">
        <v>44470</v>
      </c>
      <c r="F17" s="6"/>
    </row>
    <row r="18" spans="1:6" s="7" customFormat="1" ht="12.75" customHeight="1">
      <c r="A18" s="11" t="s">
        <v>22</v>
      </c>
      <c r="B18" s="42">
        <v>1000</v>
      </c>
      <c r="C18" s="44" t="s">
        <v>0</v>
      </c>
      <c r="D18" s="39" t="s">
        <v>125</v>
      </c>
      <c r="E18" s="15">
        <v>44470</v>
      </c>
      <c r="F18" s="6"/>
    </row>
    <row r="19" spans="1:6" s="7" customFormat="1" ht="12.75" customHeight="1">
      <c r="A19" s="11" t="s">
        <v>23</v>
      </c>
      <c r="B19" s="42">
        <v>7000</v>
      </c>
      <c r="C19" s="44" t="s">
        <v>126</v>
      </c>
      <c r="D19" s="39" t="s">
        <v>127</v>
      </c>
      <c r="E19" s="15">
        <v>44470</v>
      </c>
      <c r="F19" s="6"/>
    </row>
    <row r="20" spans="1:6" s="7" customFormat="1" ht="12.75" customHeight="1">
      <c r="A20" s="11"/>
      <c r="B20" s="42"/>
      <c r="C20" s="44"/>
      <c r="D20" s="39"/>
      <c r="E20" s="15"/>
      <c r="F20" s="6"/>
    </row>
    <row r="21" spans="1:256" s="6" customFormat="1" ht="15">
      <c r="A21" s="21" t="s">
        <v>11</v>
      </c>
      <c r="B21" s="21"/>
      <c r="C21" s="21"/>
      <c r="D21" s="21"/>
      <c r="E21" s="2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5">
      <c r="A22" s="24" t="s">
        <v>4</v>
      </c>
      <c r="B22" s="27" t="s">
        <v>5</v>
      </c>
      <c r="C22" s="28" t="s">
        <v>6</v>
      </c>
      <c r="D22" s="28" t="s">
        <v>7</v>
      </c>
      <c r="E22" s="24" t="s">
        <v>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5">
      <c r="A23" s="29"/>
      <c r="B23" s="30"/>
      <c r="C23" s="30"/>
      <c r="D23" s="31"/>
      <c r="E23" s="3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5" spans="1:256" s="6" customFormat="1" ht="15">
      <c r="A25" s="21" t="s">
        <v>12</v>
      </c>
      <c r="B25" s="21"/>
      <c r="C25" s="21"/>
      <c r="D25" s="21"/>
      <c r="E25" s="2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5">
      <c r="A26" s="24" t="s">
        <v>4</v>
      </c>
      <c r="B26" s="27" t="s">
        <v>5</v>
      </c>
      <c r="C26" s="28" t="s">
        <v>6</v>
      </c>
      <c r="D26" s="28" t="s">
        <v>7</v>
      </c>
      <c r="E26" s="24" t="s">
        <v>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5" s="6" customFormat="1" ht="12.75">
      <c r="A27" s="36"/>
      <c r="B27" s="26"/>
      <c r="C27" s="36"/>
      <c r="D27" s="36"/>
      <c r="E27" s="32"/>
    </row>
    <row r="28" spans="1:5" s="6" customFormat="1" ht="12.75">
      <c r="A28" s="36"/>
      <c r="B28" s="26"/>
      <c r="C28" s="36"/>
      <c r="D28" s="36"/>
      <c r="E28" s="32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2021-09-29T05:03:27Z</cp:lastPrinted>
  <dcterms:created xsi:type="dcterms:W3CDTF">2020-03-03T07:59:12Z</dcterms:created>
  <dcterms:modified xsi:type="dcterms:W3CDTF">2021-10-05T06:54:05Z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