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4"/>
  </bookViews>
  <sheets>
    <sheet name="20.12.2021 " sheetId="1" r:id="rId1"/>
    <sheet name="21.12.2021 " sheetId="2" r:id="rId2"/>
    <sheet name="22.12.2021" sheetId="3" r:id="rId3"/>
    <sheet name="23.12.2021" sheetId="4" r:id="rId4"/>
    <sheet name="24.12.2021 " sheetId="5" r:id="rId5"/>
  </sheets>
  <definedNames/>
  <calcPr fullCalcOnLoad="1"/>
</workbook>
</file>

<file path=xl/sharedStrings.xml><?xml version="1.0" encoding="utf-8"?>
<sst xmlns="http://schemas.openxmlformats.org/spreadsheetml/2006/main" count="290" uniqueCount="139">
  <si>
    <t>Municipiul Piatra Neamț</t>
  </si>
  <si>
    <t>Direcția Economică</t>
  </si>
  <si>
    <t>SITUAȚIA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</si>
  <si>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</si>
  <si>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</si>
  <si>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</si>
  <si>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</si>
  <si>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</si>
  <si>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</si>
  <si>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</si>
  <si>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</si>
  <si>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TRANSFERURI</t>
  </si>
  <si>
    <t>Investiții</t>
  </si>
  <si>
    <t>SC Salubritas SA</t>
  </si>
  <si>
    <t>SC Locativserv SRL</t>
  </si>
  <si>
    <t>Enel Energie Muntenia SA</t>
  </si>
  <si>
    <t>Compania Județeană APA SERV SA</t>
  </si>
  <si>
    <t>Telekom  România Communication SRL</t>
  </si>
  <si>
    <t>Direcția de Asistență Socială Neamț</t>
  </si>
  <si>
    <t>Subvenții</t>
  </si>
  <si>
    <t>Grădinița Cristos Rege</t>
  </si>
  <si>
    <t>Birou Executor Judecătoresc  Pancescu Nicolae</t>
  </si>
  <si>
    <t>Convenție de plată 22979/2016 executare silită Dosar 203/2016</t>
  </si>
  <si>
    <t>Publiserv SA</t>
  </si>
  <si>
    <t>SC Realitatea Media SRL</t>
  </si>
  <si>
    <t>Compania Municipală de investiții  Urban SA</t>
  </si>
  <si>
    <t>SC Quill Pen Paper SRL</t>
  </si>
  <si>
    <t>SC Topoprest SRL</t>
  </si>
  <si>
    <t>Excell Impex SRL</t>
  </si>
  <si>
    <t>Inspectoratul de Stat în Construcții</t>
  </si>
  <si>
    <t>SC Luxten Lighting Company SRL</t>
  </si>
  <si>
    <t>SC Beta Image SRL</t>
  </si>
  <si>
    <t>Grădinița Vicenzina Cusmano</t>
  </si>
  <si>
    <t>Factura număr 21036098/09.11.2021   -consum apă WC pasaj Curtea Domnească</t>
  </si>
  <si>
    <t>Factura număr 21036101/09.11.2021 -consum apă Aleea Tineretului</t>
  </si>
  <si>
    <t>Factura număr 21036115/09.11.2021 -consum apă Borzoghean</t>
  </si>
  <si>
    <t>Factura număr 21036116/09.11.2021 -consum apă Ștefan cel Mare nr.1</t>
  </si>
  <si>
    <t>Factura număr 21036117/09.11.2021 -consum apă gazon Ștefan cel Mare nr 1</t>
  </si>
  <si>
    <t>Factura număr 21036105/09.11.2021 -consum apă Ape Minerale</t>
  </si>
  <si>
    <t>Factura număr 21036100/09.11.2021  -consum apă cișmele și lift Curtea Domnească</t>
  </si>
  <si>
    <t>Delgaz Grid S.A</t>
  </si>
  <si>
    <t>Hana SRL</t>
  </si>
  <si>
    <t>SC Penta SRL</t>
  </si>
  <si>
    <t>SC Pro Instal SRL</t>
  </si>
  <si>
    <t>Inspectoratul Județean de Poliție Neamț</t>
  </si>
  <si>
    <t>plăților efectuate în perioada 20.12.2021</t>
  </si>
  <si>
    <t>SC Axatel Service SRL</t>
  </si>
  <si>
    <t>Factura număr 8841/2021-servicii de reparare și de întreținere a echipamentului de securitate</t>
  </si>
  <si>
    <t>Factura număr 948/15.12.2021-publicitate</t>
  </si>
  <si>
    <t>Cybernet Auto Center SRL</t>
  </si>
  <si>
    <t>Factura număr 1716285/14.12.2021-contravaloare 4 bucăți anvelope</t>
  </si>
  <si>
    <t>Factura număr 35548/14.12.2021-servicii publicitate</t>
  </si>
  <si>
    <t>UCMR-Asociația pentru drepturi de autor</t>
  </si>
  <si>
    <t>Hcl 170/2021-factura număr 16911/02.12.2021-drepturi autor spectacol Piatra Fest</t>
  </si>
  <si>
    <t>Factura număr 210318328933/01.12.2021-VPN Șheltere deșeuri</t>
  </si>
  <si>
    <t xml:space="preserve">DSM Logistic SRL </t>
  </si>
  <si>
    <t>Factura număr 23725/14.12.2021-intervenție tehnică periodică a sistemului de monitorizare video și revizie sistem</t>
  </si>
  <si>
    <t>TermoPLus SRL</t>
  </si>
  <si>
    <t>Factura număr 43/2021-lucrări Înălțare Podul Turcului</t>
  </si>
  <si>
    <t>Autoritatea Feroviară Română</t>
  </si>
  <si>
    <t>Factura număr 166757/14.12.2021-avizare caiet de sarcini Înființare trecere la nivel pietonală</t>
  </si>
  <si>
    <t>Invest Plus SRL</t>
  </si>
  <si>
    <t>Factura număr 600/2021-modernizare str Izvor Izvoraș</t>
  </si>
  <si>
    <t>Rutier Cons SRL</t>
  </si>
  <si>
    <t>Factura număr 255/2021-diriginție de șantier Modernizare str. Schitului</t>
  </si>
  <si>
    <t>Damiena SRL</t>
  </si>
  <si>
    <t>Factura număr 162/2021-lucrări conform contract număr 37/11.11.2021</t>
  </si>
  <si>
    <t>Factura număr 1323/2021-branșamente electric Creșa Mărăței</t>
  </si>
  <si>
    <t>Factura număr 3762/2021-extindere rețea energie electrică și ga Pepinierei</t>
  </si>
  <si>
    <t>Factura număr 256/2021-diriginție de șantier Pod peste Pârâul Turcului</t>
  </si>
  <si>
    <t>SC Rutier Consult SRL</t>
  </si>
  <si>
    <t>Factura număr 334/2021-servicii proiectare Modernizare strada Mintiana</t>
  </si>
  <si>
    <t>Factura număr 5900938771,5900938763/2021-tarife racordare pentru 21 stații așteptare pentru transportul public</t>
  </si>
  <si>
    <t>Abonament aplicație zoom</t>
  </si>
  <si>
    <t xml:space="preserve">Factura număr 21MI15189614,9678,7202,3491,2450,2499/2021  consum energie electrică  </t>
  </si>
  <si>
    <t>plăților efectuate în perioada 21.12.2021</t>
  </si>
  <si>
    <t>SC Util Teg SRL</t>
  </si>
  <si>
    <t>Factura număr  84918/2021 întreținere-menținere luna noiembrie 2021</t>
  </si>
  <si>
    <t>Transfer  materiale Trimestrul IV</t>
  </si>
  <si>
    <t>Factura număr 4895479/2021-montare demontare steaguri</t>
  </si>
  <si>
    <t xml:space="preserve">Factura număr  1253/2021-control stare tehnică  autoturism </t>
  </si>
  <si>
    <t>Factura număr 41130/2021-amenajare și întreținere spații verzi noiembrie 2021</t>
  </si>
  <si>
    <t>Factura număr 2105303/2021-prestări servicii la centru de informare turistică</t>
  </si>
  <si>
    <t>Factura număr 2105304/2021-pompă centrala termică Stadion municipal</t>
  </si>
  <si>
    <t>Factura număr 2103613,616,615/08.12.2021 -consum apă domeniul public</t>
  </si>
  <si>
    <t>Factura număr 2103618/08.12.2021  -consum apă fântână arteziană  Curtea Domnească</t>
  </si>
  <si>
    <t>Factura număr 2103634/08.12.2021   -consum apă  rezervă incendiu  Curtea Domnească</t>
  </si>
  <si>
    <t>Factura număr 21004827/09.12.2021  -aviz principiu proiect cod SMIS 128040</t>
  </si>
  <si>
    <t>Factura număr 21039801/14.12.2021  -consum apă ISU</t>
  </si>
  <si>
    <t>Factura număr 210369624/08.12.2021 -consum apă Centru de Informare Turistică</t>
  </si>
  <si>
    <t>CEC număr 75/21.12.2021-contravaloare cheltuieli primire urători conform HCL 317/2021</t>
  </si>
  <si>
    <t>CEC număr 75/21.12.2021-contravaloare diurnă OD 38</t>
  </si>
  <si>
    <t>Referat  40703/2021 - cote aferente investiției Amenajare acces punte Ștrand</t>
  </si>
  <si>
    <t>SC Mondoterm SRL</t>
  </si>
  <si>
    <t>Factura număr 5260/2021- contract număr 25993/2021 proiect cod SMIS 126467</t>
  </si>
  <si>
    <t>Factura număr 3256/2021-branșament apă Grădinița Speranța</t>
  </si>
  <si>
    <t>Factura număr 3255/2021-branșament apă Școala Speranța</t>
  </si>
  <si>
    <t>SC Toda Internațional SRL</t>
  </si>
  <si>
    <t>SC Total Invest Plus SRL</t>
  </si>
  <si>
    <t xml:space="preserve">Factura număr /2021- contract număr 25993/2021 proiect cod SMIS </t>
  </si>
  <si>
    <t>plăților efectuate în perioada 22.12.2021</t>
  </si>
  <si>
    <t>plăților efectuate în perioada 23.12.2021</t>
  </si>
  <si>
    <t>Factura număr 32/2021-servicii curierat</t>
  </si>
  <si>
    <t>Factura număr 32/2021-rampă telescopică pentru persoane cu dizabilități</t>
  </si>
  <si>
    <t>Factura număr 149/2021-reparații canal colectare ape pluviale din Ștrand municipal</t>
  </si>
  <si>
    <t xml:space="preserve">Factura număr 3514,3515/2021- servicii salubrizare </t>
  </si>
  <si>
    <t>Factura număr 35547/2021-servicii publicitate</t>
  </si>
  <si>
    <t>Factura număr 4895484,485/2021-lucrări privind siguranța circulației</t>
  </si>
  <si>
    <t>HCL 317/2021, Factura număr 17574,38603/2021-achiziție produse primire colindători</t>
  </si>
  <si>
    <t>Factura număr 2103614/08.12.2021 -consum apă Sala Polivalentă și sediu</t>
  </si>
  <si>
    <t>Factura număr 4895480/2021-reparații locuri de joacă</t>
  </si>
  <si>
    <t>Factura număr 3507/2021- decolmatat grilaj metalic</t>
  </si>
  <si>
    <t>Referat număr 40241/2021-tarife racordare pentru 21 stații așteptare pentru transportul public</t>
  </si>
  <si>
    <t>SC Tipotrans SRL</t>
  </si>
  <si>
    <t>SC Dedeman SRL</t>
  </si>
  <si>
    <t>Mediaservice SRL</t>
  </si>
  <si>
    <t>SC Expert Eval SRL</t>
  </si>
  <si>
    <t>A.N.R.S.C</t>
  </si>
  <si>
    <t>SC Exomax SRL</t>
  </si>
  <si>
    <t>SC Fox Management SRL</t>
  </si>
  <si>
    <t>plăților efectuate în perioada 24.12.2021</t>
  </si>
  <si>
    <t>Factura număr 210318668397/09.122021-servicii WIFI4EU</t>
  </si>
  <si>
    <t>Factura număr 94/08.12.2021-servicii recrutare conform contract număr 18974/17.06.2021</t>
  </si>
  <si>
    <t>Contravaloare decont  număr 77196/01.09.2021-cheltuieli comune spațiu D.T.I</t>
  </si>
  <si>
    <t>Factura număr 252/10.12.2021 -reparație calculator</t>
  </si>
  <si>
    <t xml:space="preserve">Factura număr 1064048/02.12.2021- tarif monitorizare pentru serviciile de transport rutier de persoane </t>
  </si>
  <si>
    <t>Factura număr 491/21.12.2021 servicii streaming audio video</t>
  </si>
  <si>
    <t>Factura număr 6827/14.12.2021-mentenanță și actualizare site</t>
  </si>
  <si>
    <t>Host Vision SRL</t>
  </si>
  <si>
    <t>Word Press Design SRL</t>
  </si>
  <si>
    <t>Factura număr 460/15.12.2021-difuzare mesaj promovare</t>
  </si>
  <si>
    <t>Factura număr 46003135472/20.12.2021-materiale necesare sediu</t>
  </si>
  <si>
    <t>Factura număr 2825/2021-documentații cadastrale</t>
  </si>
  <si>
    <t>Factura număr 4292/22.12.2021-coroană de flori</t>
  </si>
  <si>
    <t>Factura număr 3549/22.12.2021-rapoart de evaluare</t>
  </si>
  <si>
    <t>SC Alba Proiect Consulting SRL</t>
  </si>
  <si>
    <t>Factura număr 154/15.12.2021-modernizarea sistemului de iluminat public</t>
  </si>
  <si>
    <t>CEC număr 77/23.12.2021-contravaloare diurnă</t>
  </si>
  <si>
    <t>Factura număr 22329/20.12.2021-comodo Wildcard SSL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</si>
</sst>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0" fillId="22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>
      <alignment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33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34" borderId="1" applyNumberFormat="0" applyAlignment="0" applyProtection="0"/>
    <xf numFmtId="0" fontId="45" fillId="0" borderId="4" applyNumberFormat="0" applyFill="0" applyAlignment="0" applyProtection="0"/>
    <xf numFmtId="0" fontId="46" fillId="35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35" borderId="5">
      <alignment/>
      <protection/>
    </xf>
    <xf numFmtId="0" fontId="49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2" fillId="0" borderId="0">
      <alignment/>
      <protection/>
    </xf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0" fillId="36" borderId="0" xfId="0" applyFont="1" applyFill="1" applyAlignment="1">
      <alignment vertical="center"/>
    </xf>
    <xf numFmtId="0" fontId="53" fillId="36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horizontal="right" vertical="center"/>
    </xf>
    <xf numFmtId="4" fontId="54" fillId="36" borderId="8" xfId="0" applyNumberFormat="1" applyFont="1" applyFill="1" applyBorder="1" applyAlignment="1">
      <alignment vertical="center" wrapText="1"/>
    </xf>
    <xf numFmtId="0" fontId="54" fillId="36" borderId="8" xfId="0" applyFont="1" applyFill="1" applyBorder="1" applyAlignment="1">
      <alignment vertical="center" wrapText="1"/>
    </xf>
    <xf numFmtId="14" fontId="54" fillId="36" borderId="8" xfId="0" applyNumberFormat="1" applyFont="1" applyFill="1" applyBorder="1" applyAlignment="1">
      <alignment horizontal="center" vertical="center"/>
    </xf>
    <xf numFmtId="0" fontId="54" fillId="36" borderId="9" xfId="0" applyFont="1" applyFill="1" applyBorder="1" applyAlignment="1">
      <alignment horizontal="center" vertical="center"/>
    </xf>
    <xf numFmtId="4" fontId="54" fillId="36" borderId="9" xfId="0" applyNumberFormat="1" applyFont="1" applyFill="1" applyBorder="1" applyAlignment="1">
      <alignment horizontal="right" vertical="center"/>
    </xf>
    <xf numFmtId="4" fontId="54" fillId="36" borderId="9" xfId="0" applyNumberFormat="1" applyFont="1" applyFill="1" applyBorder="1" applyAlignment="1">
      <alignment vertical="center" wrapText="1"/>
    </xf>
    <xf numFmtId="0" fontId="54" fillId="36" borderId="9" xfId="0" applyFont="1" applyFill="1" applyBorder="1" applyAlignment="1">
      <alignment vertical="center" wrapText="1"/>
    </xf>
    <xf numFmtId="14" fontId="54" fillId="36" borderId="9" xfId="0" applyNumberFormat="1" applyFont="1" applyFill="1" applyBorder="1" applyAlignment="1">
      <alignment horizontal="center" vertical="center"/>
    </xf>
    <xf numFmtId="0" fontId="53" fillId="36" borderId="9" xfId="0" applyFont="1" applyFill="1" applyBorder="1" applyAlignment="1">
      <alignment vertical="center"/>
    </xf>
    <xf numFmtId="0" fontId="53" fillId="36" borderId="8" xfId="0" applyFont="1" applyFill="1" applyBorder="1" applyAlignment="1">
      <alignment horizontal="center" vertical="center" wrapText="1"/>
    </xf>
    <xf numFmtId="4" fontId="53" fillId="36" borderId="8" xfId="0" applyNumberFormat="1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horizontal="right"/>
    </xf>
    <xf numFmtId="4" fontId="54" fillId="0" borderId="8" xfId="0" applyNumberFormat="1" applyFont="1" applyFill="1" applyBorder="1" applyAlignment="1">
      <alignment vertical="center"/>
    </xf>
    <xf numFmtId="0" fontId="54" fillId="0" borderId="8" xfId="0" applyFont="1" applyFill="1" applyBorder="1" applyAlignment="1">
      <alignment/>
    </xf>
    <xf numFmtId="4" fontId="53" fillId="36" borderId="8" xfId="0" applyNumberFormat="1" applyFont="1" applyFill="1" applyBorder="1" applyAlignment="1">
      <alignment vertical="center"/>
    </xf>
    <xf numFmtId="0" fontId="53" fillId="36" borderId="8" xfId="0" applyFont="1" applyFill="1" applyBorder="1" applyAlignment="1">
      <alignment vertical="center" wrapText="1"/>
    </xf>
    <xf numFmtId="0" fontId="0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/>
    </xf>
    <xf numFmtId="0" fontId="54" fillId="36" borderId="8" xfId="0" applyFont="1" applyFill="1" applyBorder="1" applyAlignment="1">
      <alignment/>
    </xf>
    <xf numFmtId="14" fontId="54" fillId="0" borderId="8" xfId="0" applyNumberFormat="1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vertical="center"/>
    </xf>
    <xf numFmtId="0" fontId="54" fillId="36" borderId="0" xfId="0" applyFont="1" applyFill="1" applyAlignment="1">
      <alignment vertical="center"/>
    </xf>
    <xf numFmtId="0" fontId="54" fillId="36" borderId="8" xfId="0" applyFont="1" applyFill="1" applyBorder="1" applyAlignment="1">
      <alignment vertical="center"/>
    </xf>
    <xf numFmtId="0" fontId="54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5" fillId="0" borderId="10" xfId="0" applyFont="1" applyFill="1" applyBorder="1" applyAlignment="1">
      <alignment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4" fontId="54" fillId="36" borderId="8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vertical="center"/>
    </xf>
    <xf numFmtId="0" fontId="17" fillId="37" borderId="10" xfId="0" applyFont="1" applyFill="1" applyBorder="1" applyAlignment="1">
      <alignment horizontal="left" vertical="center"/>
    </xf>
    <xf numFmtId="14" fontId="54" fillId="36" borderId="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left" vertical="center"/>
    </xf>
    <xf numFmtId="14" fontId="17" fillId="37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vertical="center"/>
    </xf>
    <xf numFmtId="4" fontId="53" fillId="36" borderId="11" xfId="0" applyNumberFormat="1" applyFont="1" applyFill="1" applyBorder="1" applyAlignment="1">
      <alignment horizontal="center" vertical="center"/>
    </xf>
    <xf numFmtId="4" fontId="54" fillId="36" borderId="10" xfId="0" applyNumberFormat="1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 vertical="center"/>
    </xf>
    <xf numFmtId="4" fontId="54" fillId="0" borderId="11" xfId="0" applyNumberFormat="1" applyFont="1" applyFill="1" applyBorder="1" applyAlignment="1">
      <alignment vertical="center"/>
    </xf>
    <xf numFmtId="0" fontId="54" fillId="37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horizontal="center" vertical="center"/>
    </xf>
    <xf numFmtId="14" fontId="54" fillId="36" borderId="10" xfId="0" applyNumberFormat="1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vertical="center"/>
    </xf>
    <xf numFmtId="0" fontId="54" fillId="36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/>
    </xf>
    <xf numFmtId="4" fontId="54" fillId="0" borderId="10" xfId="0" applyNumberFormat="1" applyFont="1" applyFill="1" applyBorder="1" applyAlignment="1">
      <alignment horizontal="right" vertical="center"/>
    </xf>
    <xf numFmtId="0" fontId="53" fillId="0" borderId="9" xfId="0" applyFont="1" applyFill="1" applyBorder="1" applyAlignment="1">
      <alignment vertical="center"/>
    </xf>
    <xf numFmtId="0" fontId="54" fillId="36" borderId="12" xfId="0" applyFont="1" applyFill="1" applyBorder="1" applyAlignment="1">
      <alignment vertical="center"/>
    </xf>
    <xf numFmtId="0" fontId="53" fillId="36" borderId="10" xfId="0" applyFont="1" applyFill="1" applyBorder="1" applyAlignment="1">
      <alignment vertical="center" wrapText="1"/>
    </xf>
    <xf numFmtId="0" fontId="53" fillId="36" borderId="10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wrapText="1"/>
    </xf>
    <xf numFmtId="4" fontId="53" fillId="0" borderId="11" xfId="0" applyNumberFormat="1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horizontal="right" vertical="center"/>
    </xf>
    <xf numFmtId="4" fontId="54" fillId="0" borderId="10" xfId="0" applyNumberFormat="1" applyFont="1" applyFill="1" applyBorder="1" applyAlignment="1">
      <alignment horizontal="right"/>
    </xf>
    <xf numFmtId="0" fontId="54" fillId="0" borderId="10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 vertical="center"/>
    </xf>
    <xf numFmtId="4" fontId="55" fillId="0" borderId="10" xfId="0" applyNumberFormat="1" applyFont="1" applyFill="1" applyBorder="1" applyAlignment="1">
      <alignment vertical="center"/>
    </xf>
    <xf numFmtId="0" fontId="53" fillId="36" borderId="10" xfId="0" applyFont="1" applyFill="1" applyBorder="1" applyAlignment="1">
      <alignment vertical="center"/>
    </xf>
    <xf numFmtId="4" fontId="54" fillId="0" borderId="9" xfId="0" applyNumberFormat="1" applyFont="1" applyFill="1" applyBorder="1" applyAlignment="1">
      <alignment horizontal="right" vertical="center"/>
    </xf>
    <xf numFmtId="4" fontId="53" fillId="0" borderId="11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6" fillId="0" borderId="0" xfId="0" applyFont="1" applyFill="1" applyAlignment="1">
      <alignment vertical="center"/>
    </xf>
    <xf numFmtId="0" fontId="56" fillId="0" borderId="8" xfId="0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right" vertical="center"/>
    </xf>
    <xf numFmtId="4" fontId="55" fillId="0" borderId="8" xfId="0" applyNumberFormat="1" applyFont="1" applyFill="1" applyBorder="1" applyAlignment="1">
      <alignment vertical="center"/>
    </xf>
    <xf numFmtId="4" fontId="55" fillId="0" borderId="9" xfId="0" applyNumberFormat="1" applyFont="1" applyFill="1" applyBorder="1" applyAlignment="1">
      <alignment horizontal="right" vertical="center"/>
    </xf>
    <xf numFmtId="0" fontId="51" fillId="0" borderId="9" xfId="0" applyFont="1" applyFill="1" applyBorder="1" applyAlignment="1">
      <alignment vertical="center"/>
    </xf>
    <xf numFmtId="3" fontId="55" fillId="0" borderId="10" xfId="0" applyNumberFormat="1" applyFont="1" applyFill="1" applyBorder="1" applyAlignment="1">
      <alignment vertical="center"/>
    </xf>
    <xf numFmtId="4" fontId="51" fillId="0" borderId="8" xfId="0" applyNumberFormat="1" applyFont="1" applyFill="1" applyBorder="1" applyAlignment="1">
      <alignment vertical="center"/>
    </xf>
    <xf numFmtId="4" fontId="55" fillId="0" borderId="8" xfId="0" applyNumberFormat="1" applyFont="1" applyFill="1" applyBorder="1" applyAlignment="1">
      <alignment/>
    </xf>
    <xf numFmtId="0" fontId="55" fillId="0" borderId="0" xfId="0" applyFont="1" applyFill="1" applyAlignment="1">
      <alignment vertical="center"/>
    </xf>
    <xf numFmtId="0" fontId="54" fillId="36" borderId="0" xfId="0" applyNumberFormat="1" applyFont="1" applyFill="1" applyBorder="1" applyAlignment="1">
      <alignment horizontal="center"/>
    </xf>
    <xf numFmtId="0" fontId="54" fillId="0" borderId="13" xfId="0" applyFont="1" applyFill="1" applyBorder="1" applyAlignment="1">
      <alignment vertical="center"/>
    </xf>
    <xf numFmtId="4" fontId="54" fillId="0" borderId="14" xfId="0" applyNumberFormat="1" applyFont="1" applyFill="1" applyBorder="1" applyAlignment="1">
      <alignment vertical="center"/>
    </xf>
    <xf numFmtId="14" fontId="54" fillId="0" borderId="14" xfId="0" applyNumberFormat="1" applyFont="1" applyFill="1" applyBorder="1" applyAlignment="1">
      <alignment horizontal="center" vertical="center"/>
    </xf>
    <xf numFmtId="4" fontId="54" fillId="0" borderId="0" xfId="0" applyNumberFormat="1" applyFont="1" applyFill="1" applyBorder="1" applyAlignment="1">
      <alignment horizontal="right" vertical="center"/>
    </xf>
    <xf numFmtId="4" fontId="54" fillId="0" borderId="0" xfId="0" applyNumberFormat="1" applyFont="1" applyFill="1" applyBorder="1" applyAlignment="1">
      <alignment vertical="center"/>
    </xf>
    <xf numFmtId="0" fontId="54" fillId="0" borderId="10" xfId="0" applyFont="1" applyFill="1" applyBorder="1" applyAlignment="1">
      <alignment horizontal="right" vertical="center"/>
    </xf>
    <xf numFmtId="0" fontId="53" fillId="36" borderId="14" xfId="0" applyFont="1" applyFill="1" applyBorder="1" applyAlignment="1">
      <alignment horizontal="center" vertical="center"/>
    </xf>
    <xf numFmtId="4" fontId="51" fillId="0" borderId="11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17" fillId="37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54" fillId="36" borderId="8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0" fontId="55" fillId="0" borderId="15" xfId="0" applyFont="1" applyFill="1" applyBorder="1" applyAlignment="1">
      <alignment/>
    </xf>
    <xf numFmtId="4" fontId="54" fillId="0" borderId="11" xfId="0" applyNumberFormat="1" applyFont="1" applyFill="1" applyBorder="1" applyAlignment="1">
      <alignment horizontal="right" vertical="center"/>
    </xf>
    <xf numFmtId="4" fontId="54" fillId="0" borderId="15" xfId="0" applyNumberFormat="1" applyFont="1" applyFill="1" applyBorder="1" applyAlignment="1">
      <alignment horizontal="right" vertical="center"/>
    </xf>
    <xf numFmtId="4" fontId="54" fillId="36" borderId="11" xfId="0" applyNumberFormat="1" applyFont="1" applyFill="1" applyBorder="1" applyAlignment="1">
      <alignment/>
    </xf>
    <xf numFmtId="0" fontId="54" fillId="36" borderId="11" xfId="0" applyFont="1" applyFill="1" applyBorder="1" applyAlignment="1">
      <alignment vertical="center"/>
    </xf>
    <xf numFmtId="0" fontId="53" fillId="36" borderId="16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4" fontId="53" fillId="0" borderId="17" xfId="0" applyNumberFormat="1" applyFont="1" applyFill="1" applyBorder="1" applyAlignment="1">
      <alignment vertical="center"/>
    </xf>
    <xf numFmtId="0" fontId="53" fillId="36" borderId="17" xfId="0" applyFont="1" applyFill="1" applyBorder="1" applyAlignment="1">
      <alignment vertical="center" wrapText="1"/>
    </xf>
    <xf numFmtId="0" fontId="53" fillId="36" borderId="17" xfId="0" applyFont="1" applyFill="1" applyBorder="1" applyAlignment="1">
      <alignment horizontal="center" vertical="center"/>
    </xf>
    <xf numFmtId="4" fontId="54" fillId="0" borderId="14" xfId="0" applyNumberFormat="1" applyFont="1" applyFill="1" applyBorder="1" applyAlignment="1">
      <alignment/>
    </xf>
    <xf numFmtId="0" fontId="17" fillId="37" borderId="12" xfId="0" applyFont="1" applyFill="1" applyBorder="1" applyAlignment="1">
      <alignment vertical="center"/>
    </xf>
    <xf numFmtId="0" fontId="54" fillId="37" borderId="12" xfId="0" applyFont="1" applyFill="1" applyBorder="1" applyAlignment="1">
      <alignment vertical="center"/>
    </xf>
    <xf numFmtId="4" fontId="53" fillId="0" borderId="10" xfId="0" applyNumberFormat="1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4" fillId="36" borderId="16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4" fontId="55" fillId="0" borderId="10" xfId="0" applyNumberFormat="1" applyFont="1" applyFill="1" applyBorder="1" applyAlignment="1">
      <alignment horizontal="right"/>
    </xf>
    <xf numFmtId="4" fontId="55" fillId="0" borderId="15" xfId="0" applyNumberFormat="1" applyFont="1" applyFill="1" applyBorder="1" applyAlignment="1">
      <alignment horizontal="right" vertical="center"/>
    </xf>
    <xf numFmtId="0" fontId="53" fillId="36" borderId="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center" vertical="center"/>
    </xf>
    <xf numFmtId="0" fontId="30" fillId="36" borderId="9" xfId="0" applyFont="1" applyFill="1" applyBorder="1" applyAlignment="1">
      <alignment horizontal="left" vertical="center"/>
    </xf>
    <xf numFmtId="0" fontId="0" fillId="36" borderId="0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25">
      <selection activeCell="D32" sqref="D32"/>
    </sheetView>
  </sheetViews>
  <sheetFormatPr defaultColWidth="9.140625" defaultRowHeight="12.75" customHeight="1"/>
  <cols>
    <col min="1" max="1" width="6.57421875" style="36" customWidth="1"/>
    <col min="2" max="2" width="13.421875" style="98" customWidth="1"/>
    <col min="3" max="3" width="34.7109375" style="36" customWidth="1"/>
    <col min="4" max="4" width="92.14062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2.75" customHeight="1">
      <c r="A1" s="1" t="s">
        <v>0</v>
      </c>
      <c r="B1" s="89"/>
      <c r="C1" s="1"/>
      <c r="D1" s="1"/>
      <c r="E1" s="2"/>
      <c r="F1" s="3"/>
    </row>
    <row r="2" spans="1:5" ht="12.75" customHeight="1">
      <c r="A2" s="132" t="s">
        <v>1</v>
      </c>
      <c r="B2" s="132"/>
      <c r="C2" s="132"/>
      <c r="D2" s="132"/>
      <c r="E2" s="5"/>
    </row>
    <row r="3" spans="1:5" ht="12.75" customHeight="1">
      <c r="A3" s="133" t="s">
        <v>2</v>
      </c>
      <c r="B3" s="133"/>
      <c r="C3" s="133"/>
      <c r="D3" s="133"/>
      <c r="E3" s="5"/>
    </row>
    <row r="4" spans="1:5" ht="12.75" customHeight="1">
      <c r="A4" s="133" t="s">
        <v>45</v>
      </c>
      <c r="B4" s="133"/>
      <c r="C4" s="133"/>
      <c r="D4" s="133"/>
      <c r="E4" s="5"/>
    </row>
    <row r="5" spans="1:5" ht="12.75" customHeight="1">
      <c r="A5" s="134" t="s">
        <v>3</v>
      </c>
      <c r="B5" s="134"/>
      <c r="C5" s="8"/>
      <c r="D5" s="8"/>
      <c r="E5" s="9"/>
    </row>
    <row r="6" spans="1:5" ht="12.75" customHeight="1">
      <c r="A6" s="10" t="s">
        <v>4</v>
      </c>
      <c r="B6" s="90" t="s">
        <v>5</v>
      </c>
      <c r="C6" s="10" t="s">
        <v>6</v>
      </c>
      <c r="D6" s="10" t="s">
        <v>7</v>
      </c>
      <c r="E6" s="10" t="s">
        <v>8</v>
      </c>
    </row>
    <row r="7" spans="1:5" ht="12.75" customHeight="1">
      <c r="A7" s="16"/>
      <c r="B7" s="93"/>
      <c r="C7" s="18"/>
      <c r="D7" s="19"/>
      <c r="E7" s="20"/>
    </row>
    <row r="8" spans="1:5" ht="12.75" customHeight="1">
      <c r="A8" s="21" t="s">
        <v>9</v>
      </c>
      <c r="B8" s="94"/>
      <c r="C8" s="21"/>
      <c r="D8" s="21"/>
      <c r="E8" s="21"/>
    </row>
    <row r="9" spans="1:5" ht="12.75" customHeight="1">
      <c r="A9" s="64" t="s">
        <v>10</v>
      </c>
      <c r="B9" s="107" t="s">
        <v>5</v>
      </c>
      <c r="C9" s="65" t="s">
        <v>6</v>
      </c>
      <c r="D9" s="66" t="s">
        <v>7</v>
      </c>
      <c r="E9" s="65" t="s">
        <v>8</v>
      </c>
    </row>
    <row r="10" spans="1:5" ht="12.75" customHeight="1">
      <c r="A10" s="61">
        <v>1</v>
      </c>
      <c r="B10" s="91">
        <v>3600</v>
      </c>
      <c r="C10" s="46" t="s">
        <v>26</v>
      </c>
      <c r="D10" s="50" t="s">
        <v>48</v>
      </c>
      <c r="E10" s="51">
        <v>44550</v>
      </c>
    </row>
    <row r="11" spans="1:5" ht="12.75" customHeight="1">
      <c r="A11" s="61">
        <v>2</v>
      </c>
      <c r="B11" s="91">
        <v>3119.99</v>
      </c>
      <c r="C11" s="46" t="s">
        <v>49</v>
      </c>
      <c r="D11" s="50" t="s">
        <v>50</v>
      </c>
      <c r="E11" s="51">
        <v>44550</v>
      </c>
    </row>
    <row r="12" spans="1:5" ht="12.75" customHeight="1">
      <c r="A12" s="61">
        <v>3</v>
      </c>
      <c r="B12" s="91">
        <v>107.1</v>
      </c>
      <c r="C12" s="46" t="s">
        <v>24</v>
      </c>
      <c r="D12" s="50" t="s">
        <v>51</v>
      </c>
      <c r="E12" s="51">
        <v>44550</v>
      </c>
    </row>
    <row r="13" spans="1:5" ht="12.75" customHeight="1">
      <c r="A13" s="61">
        <v>4</v>
      </c>
      <c r="B13" s="91">
        <v>2023</v>
      </c>
      <c r="C13" s="46" t="s">
        <v>52</v>
      </c>
      <c r="D13" s="40" t="s">
        <v>53</v>
      </c>
      <c r="E13" s="51">
        <v>44550</v>
      </c>
    </row>
    <row r="14" spans="1:5" ht="12.75" customHeight="1">
      <c r="A14" s="61">
        <v>5</v>
      </c>
      <c r="B14" s="91">
        <v>11956.51</v>
      </c>
      <c r="C14" s="46" t="s">
        <v>17</v>
      </c>
      <c r="D14" s="50" t="s">
        <v>54</v>
      </c>
      <c r="E14" s="51">
        <v>44550</v>
      </c>
    </row>
    <row r="15" spans="1:5" ht="12.75" customHeight="1">
      <c r="A15" s="61">
        <v>6</v>
      </c>
      <c r="B15" s="114">
        <f>1896.44+71.82</f>
        <v>1968.26</v>
      </c>
      <c r="C15" s="112" t="s">
        <v>55</v>
      </c>
      <c r="D15" s="113" t="s">
        <v>56</v>
      </c>
      <c r="E15" s="51">
        <v>44550</v>
      </c>
    </row>
    <row r="16" spans="1:5" ht="12.75" customHeight="1">
      <c r="A16" s="61">
        <v>7</v>
      </c>
      <c r="B16" s="69">
        <v>799.88</v>
      </c>
      <c r="C16" s="45" t="s">
        <v>0</v>
      </c>
      <c r="D16" s="40" t="s">
        <v>73</v>
      </c>
      <c r="E16" s="51">
        <v>44550</v>
      </c>
    </row>
    <row r="17" spans="1:5" ht="12.75" customHeight="1">
      <c r="A17" s="61">
        <v>8</v>
      </c>
      <c r="B17" s="69">
        <v>25961.3</v>
      </c>
      <c r="C17" s="53" t="s">
        <v>15</v>
      </c>
      <c r="D17" s="40" t="s">
        <v>74</v>
      </c>
      <c r="E17" s="51">
        <v>44550</v>
      </c>
    </row>
    <row r="18" spans="1:256" s="6" customFormat="1" ht="12.75" customHeight="1">
      <c r="A18" s="67"/>
      <c r="B18" s="95"/>
      <c r="C18" s="42"/>
      <c r="D18" s="74"/>
      <c r="E18" s="5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2.75" customHeight="1">
      <c r="A19" s="21" t="s">
        <v>11</v>
      </c>
      <c r="B19" s="94"/>
      <c r="C19" s="21"/>
      <c r="D19" s="21"/>
      <c r="E19" s="21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2.75" customHeight="1">
      <c r="A20" s="24" t="s">
        <v>4</v>
      </c>
      <c r="B20" s="96" t="s">
        <v>5</v>
      </c>
      <c r="C20" s="30" t="s">
        <v>6</v>
      </c>
      <c r="D20" s="30" t="s">
        <v>7</v>
      </c>
      <c r="E20" s="24" t="s">
        <v>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2.75" customHeight="1">
      <c r="A21" s="11"/>
      <c r="B21" s="92"/>
      <c r="C21" s="41"/>
      <c r="D21" s="47"/>
      <c r="E21" s="15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2.75" customHeight="1">
      <c r="A22" s="11"/>
      <c r="B22" s="97"/>
      <c r="C22" s="41"/>
      <c r="D22" s="60"/>
      <c r="E22" s="34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2.75" customHeight="1">
      <c r="A23" s="21" t="s">
        <v>12</v>
      </c>
      <c r="B23" s="94"/>
      <c r="C23" s="21"/>
      <c r="D23" s="21"/>
      <c r="E23" s="21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6" customFormat="1" ht="12.75" customHeight="1">
      <c r="A24" s="24" t="s">
        <v>4</v>
      </c>
      <c r="B24" s="96" t="s">
        <v>5</v>
      </c>
      <c r="C24" s="30" t="s">
        <v>6</v>
      </c>
      <c r="D24" s="30" t="s">
        <v>7</v>
      </c>
      <c r="E24" s="24" t="s">
        <v>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6" customFormat="1" ht="12.75" customHeight="1">
      <c r="A25" s="37">
        <v>1</v>
      </c>
      <c r="B25" s="92">
        <f>86596.35+3403.35</f>
        <v>89999.70000000001</v>
      </c>
      <c r="C25" s="38" t="s">
        <v>46</v>
      </c>
      <c r="D25" s="50" t="s">
        <v>47</v>
      </c>
      <c r="E25" s="34">
        <v>44550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12.75" customHeight="1">
      <c r="A26" s="37">
        <v>2</v>
      </c>
      <c r="B26" s="92">
        <f>8922.98+227040.31</f>
        <v>235963.29</v>
      </c>
      <c r="C26" s="50" t="s">
        <v>57</v>
      </c>
      <c r="D26" s="50" t="s">
        <v>58</v>
      </c>
      <c r="E26" s="34">
        <v>44550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6" customFormat="1" ht="12.75" customHeight="1">
      <c r="A27" s="37">
        <v>3</v>
      </c>
      <c r="B27" s="92">
        <v>3776.6</v>
      </c>
      <c r="C27" s="48" t="s">
        <v>59</v>
      </c>
      <c r="D27" s="43" t="s">
        <v>60</v>
      </c>
      <c r="E27" s="34">
        <v>44550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6" customFormat="1" ht="12.75" customHeight="1">
      <c r="A28" s="37">
        <v>4</v>
      </c>
      <c r="B28" s="92">
        <f>16905.77+430158.04</f>
        <v>447063.81</v>
      </c>
      <c r="C28" s="38" t="s">
        <v>61</v>
      </c>
      <c r="D28" s="38" t="s">
        <v>62</v>
      </c>
      <c r="E28" s="34">
        <v>44550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5" ht="12.75" customHeight="1">
      <c r="A29" s="37">
        <v>5</v>
      </c>
      <c r="B29" s="92">
        <f>6307</f>
        <v>6307</v>
      </c>
      <c r="C29" s="38" t="s">
        <v>63</v>
      </c>
      <c r="D29" s="38" t="s">
        <v>64</v>
      </c>
      <c r="E29" s="34">
        <v>44550</v>
      </c>
    </row>
    <row r="30" spans="1:5" ht="12.75" customHeight="1">
      <c r="A30" s="37">
        <v>6</v>
      </c>
      <c r="B30" s="92">
        <v>4760</v>
      </c>
      <c r="C30" s="38" t="s">
        <v>63</v>
      </c>
      <c r="D30" s="38" t="s">
        <v>69</v>
      </c>
      <c r="E30" s="34">
        <v>44550</v>
      </c>
    </row>
    <row r="31" spans="1:5" ht="12.75" customHeight="1">
      <c r="A31" s="37">
        <v>7</v>
      </c>
      <c r="B31" s="92">
        <v>22610</v>
      </c>
      <c r="C31" s="38" t="s">
        <v>70</v>
      </c>
      <c r="D31" s="38" t="s">
        <v>71</v>
      </c>
      <c r="E31" s="34">
        <v>44550</v>
      </c>
    </row>
    <row r="32" spans="1:5" ht="12.75" customHeight="1">
      <c r="A32" s="37">
        <v>8</v>
      </c>
      <c r="B32" s="92">
        <f>133841.96+5260.16</f>
        <v>139102.12</v>
      </c>
      <c r="C32" s="38" t="s">
        <v>65</v>
      </c>
      <c r="D32" s="38" t="s">
        <v>66</v>
      </c>
      <c r="E32" s="34">
        <v>44550</v>
      </c>
    </row>
    <row r="33" spans="1:5" ht="12.75" customHeight="1">
      <c r="A33" s="37">
        <v>9</v>
      </c>
      <c r="B33" s="92">
        <f>113.3+2882.88</f>
        <v>2996.1800000000003</v>
      </c>
      <c r="C33" s="38" t="s">
        <v>28</v>
      </c>
      <c r="D33" s="50" t="s">
        <v>67</v>
      </c>
      <c r="E33" s="34">
        <v>44550</v>
      </c>
    </row>
    <row r="34" spans="1:5" ht="12.75" customHeight="1">
      <c r="A34" s="37">
        <v>10</v>
      </c>
      <c r="B34" s="92">
        <f>144168.78+5666.02</f>
        <v>149834.8</v>
      </c>
      <c r="C34" s="38" t="s">
        <v>42</v>
      </c>
      <c r="D34" s="37" t="s">
        <v>68</v>
      </c>
      <c r="E34" s="34">
        <v>44550</v>
      </c>
    </row>
    <row r="35" spans="1:5" ht="12.75" customHeight="1">
      <c r="A35" s="37">
        <v>11</v>
      </c>
      <c r="B35" s="92">
        <f>130.9+130.9</f>
        <v>261.8</v>
      </c>
      <c r="C35" s="38" t="s">
        <v>40</v>
      </c>
      <c r="D35" s="37" t="s">
        <v>72</v>
      </c>
      <c r="E35" s="34">
        <v>44550</v>
      </c>
    </row>
    <row r="36" spans="1:5" ht="12.75" customHeight="1">
      <c r="A36" s="37"/>
      <c r="B36" s="92"/>
      <c r="C36" s="38"/>
      <c r="D36" s="37"/>
      <c r="E36" s="34"/>
    </row>
  </sheetData>
  <sheetProtection/>
  <mergeCells count="4">
    <mergeCell ref="A2:D2"/>
    <mergeCell ref="A3:D3"/>
    <mergeCell ref="A4:D4"/>
    <mergeCell ref="A5:B5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"/>
  <sheetViews>
    <sheetView zoomScalePageLayoutView="0" workbookViewId="0" topLeftCell="A1">
      <selection activeCell="A4" sqref="A4:D4"/>
    </sheetView>
  </sheetViews>
  <sheetFormatPr defaultColWidth="9.140625" defaultRowHeight="13.5" customHeight="1"/>
  <cols>
    <col min="1" max="1" width="6.57421875" style="36" customWidth="1"/>
    <col min="2" max="2" width="14.421875" style="36" customWidth="1"/>
    <col min="3" max="3" width="37.57421875" style="36" customWidth="1"/>
    <col min="4" max="4" width="72.0039062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3.5" customHeight="1">
      <c r="A1" s="1" t="s">
        <v>0</v>
      </c>
      <c r="B1" s="1"/>
      <c r="C1" s="1"/>
      <c r="D1" s="1"/>
      <c r="E1" s="2"/>
      <c r="F1" s="3"/>
    </row>
    <row r="2" spans="1:5" ht="13.5" customHeight="1">
      <c r="A2" s="132" t="s">
        <v>1</v>
      </c>
      <c r="B2" s="132"/>
      <c r="C2" s="132"/>
      <c r="D2" s="132"/>
      <c r="E2" s="5"/>
    </row>
    <row r="3" spans="1:5" ht="13.5" customHeight="1">
      <c r="A3" s="133" t="s">
        <v>2</v>
      </c>
      <c r="B3" s="133"/>
      <c r="C3" s="133"/>
      <c r="D3" s="133"/>
      <c r="E3" s="5"/>
    </row>
    <row r="4" spans="1:5" ht="13.5" customHeight="1">
      <c r="A4" s="133" t="s">
        <v>75</v>
      </c>
      <c r="B4" s="133"/>
      <c r="C4" s="133"/>
      <c r="D4" s="133"/>
      <c r="E4" s="5"/>
    </row>
    <row r="5" spans="1:5" ht="13.5" customHeight="1">
      <c r="A5" s="2"/>
      <c r="B5" s="2"/>
      <c r="C5" s="2"/>
      <c r="D5" s="2"/>
      <c r="E5" s="5"/>
    </row>
    <row r="6" spans="1:5" ht="13.5" customHeight="1">
      <c r="A6" s="134" t="s">
        <v>3</v>
      </c>
      <c r="B6" s="134"/>
      <c r="C6" s="8"/>
      <c r="D6" s="8"/>
      <c r="E6" s="9"/>
    </row>
    <row r="7" spans="1:5" ht="13.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3.5" customHeight="1">
      <c r="A8" s="11">
        <v>1</v>
      </c>
      <c r="B8" s="54">
        <v>20</v>
      </c>
      <c r="C8" s="13" t="s">
        <v>0</v>
      </c>
      <c r="D8" s="14" t="s">
        <v>91</v>
      </c>
      <c r="E8" s="15">
        <v>44551</v>
      </c>
    </row>
    <row r="9" spans="1:5" ht="13.5" customHeight="1">
      <c r="A9" s="16"/>
      <c r="B9" s="84"/>
      <c r="C9" s="18"/>
      <c r="D9" s="19"/>
      <c r="E9" s="20"/>
    </row>
    <row r="10" spans="1:5" ht="13.5" customHeight="1">
      <c r="A10" s="21" t="s">
        <v>9</v>
      </c>
      <c r="B10" s="70"/>
      <c r="C10" s="21"/>
      <c r="D10" s="21"/>
      <c r="E10" s="21"/>
    </row>
    <row r="11" spans="1:5" ht="13.5" customHeight="1">
      <c r="A11" s="64" t="s">
        <v>10</v>
      </c>
      <c r="B11" s="85" t="s">
        <v>5</v>
      </c>
      <c r="C11" s="65" t="s">
        <v>6</v>
      </c>
      <c r="D11" s="66" t="s">
        <v>7</v>
      </c>
      <c r="E11" s="65" t="s">
        <v>8</v>
      </c>
    </row>
    <row r="12" spans="1:6" s="7" customFormat="1" ht="13.5" customHeight="1">
      <c r="A12" s="78">
        <v>1</v>
      </c>
      <c r="B12" s="69">
        <v>318.31</v>
      </c>
      <c r="C12" s="53" t="s">
        <v>16</v>
      </c>
      <c r="D12" s="40" t="s">
        <v>36</v>
      </c>
      <c r="E12" s="62">
        <v>44551</v>
      </c>
      <c r="F12" s="6"/>
    </row>
    <row r="13" spans="1:6" s="7" customFormat="1" ht="13.5" customHeight="1">
      <c r="A13" s="78">
        <v>2</v>
      </c>
      <c r="B13" s="69">
        <v>110.53</v>
      </c>
      <c r="C13" s="53" t="s">
        <v>16</v>
      </c>
      <c r="D13" s="40" t="s">
        <v>38</v>
      </c>
      <c r="E13" s="62">
        <v>44551</v>
      </c>
      <c r="F13" s="6"/>
    </row>
    <row r="14" spans="1:6" s="7" customFormat="1" ht="13.5" customHeight="1">
      <c r="A14" s="78">
        <v>3</v>
      </c>
      <c r="B14" s="69">
        <v>831.69</v>
      </c>
      <c r="C14" s="53" t="s">
        <v>16</v>
      </c>
      <c r="D14" s="40" t="s">
        <v>33</v>
      </c>
      <c r="E14" s="62">
        <v>44551</v>
      </c>
      <c r="F14" s="6"/>
    </row>
    <row r="15" spans="1:6" s="7" customFormat="1" ht="13.5" customHeight="1">
      <c r="A15" s="78">
        <v>4</v>
      </c>
      <c r="B15" s="69">
        <v>309.47</v>
      </c>
      <c r="C15" s="53" t="s">
        <v>16</v>
      </c>
      <c r="D15" s="40" t="s">
        <v>86</v>
      </c>
      <c r="E15" s="62">
        <v>44551</v>
      </c>
      <c r="F15" s="6"/>
    </row>
    <row r="16" spans="1:6" s="7" customFormat="1" ht="13.5" customHeight="1">
      <c r="A16" s="78">
        <v>5</v>
      </c>
      <c r="B16" s="69">
        <v>64.69</v>
      </c>
      <c r="C16" s="53" t="s">
        <v>16</v>
      </c>
      <c r="D16" s="40" t="s">
        <v>39</v>
      </c>
      <c r="E16" s="62">
        <v>44551</v>
      </c>
      <c r="F16" s="6"/>
    </row>
    <row r="17" spans="1:6" s="7" customFormat="1" ht="13.5" customHeight="1">
      <c r="A17" s="78">
        <v>6</v>
      </c>
      <c r="B17" s="105">
        <v>154.74</v>
      </c>
      <c r="C17" s="53" t="s">
        <v>16</v>
      </c>
      <c r="D17" s="40" t="s">
        <v>88</v>
      </c>
      <c r="E17" s="62">
        <v>44551</v>
      </c>
      <c r="F17" s="6"/>
    </row>
    <row r="18" spans="1:6" s="7" customFormat="1" ht="13.5" customHeight="1">
      <c r="A18" s="78">
        <v>7</v>
      </c>
      <c r="B18" s="69">
        <v>154.01</v>
      </c>
      <c r="C18" s="53" t="s">
        <v>16</v>
      </c>
      <c r="D18" s="40" t="s">
        <v>85</v>
      </c>
      <c r="E18" s="62">
        <v>44551</v>
      </c>
      <c r="F18" s="6"/>
    </row>
    <row r="19" spans="1:6" s="7" customFormat="1" ht="13.5" customHeight="1">
      <c r="A19" s="78">
        <v>8</v>
      </c>
      <c r="B19" s="77">
        <v>667.41</v>
      </c>
      <c r="C19" s="53" t="s">
        <v>16</v>
      </c>
      <c r="D19" s="40" t="s">
        <v>34</v>
      </c>
      <c r="E19" s="62">
        <v>44551</v>
      </c>
      <c r="F19" s="6"/>
    </row>
    <row r="20" spans="1:6" s="7" customFormat="1" ht="13.5" customHeight="1">
      <c r="A20" s="78">
        <v>9</v>
      </c>
      <c r="B20" s="77">
        <v>15165.55</v>
      </c>
      <c r="C20" s="53" t="s">
        <v>16</v>
      </c>
      <c r="D20" s="40" t="s">
        <v>35</v>
      </c>
      <c r="E20" s="62">
        <v>44551</v>
      </c>
      <c r="F20" s="6"/>
    </row>
    <row r="21" spans="1:6" s="7" customFormat="1" ht="13.5" customHeight="1">
      <c r="A21" s="78">
        <v>10</v>
      </c>
      <c r="B21" s="77">
        <v>1442.36</v>
      </c>
      <c r="C21" s="53" t="s">
        <v>16</v>
      </c>
      <c r="D21" s="40" t="s">
        <v>37</v>
      </c>
      <c r="E21" s="62">
        <v>44551</v>
      </c>
      <c r="F21" s="6"/>
    </row>
    <row r="22" spans="1:6" s="7" customFormat="1" ht="13.5" customHeight="1">
      <c r="A22" s="78">
        <v>11</v>
      </c>
      <c r="B22" s="77">
        <v>10.27</v>
      </c>
      <c r="C22" s="53" t="s">
        <v>16</v>
      </c>
      <c r="D22" s="40" t="s">
        <v>89</v>
      </c>
      <c r="E22" s="62">
        <v>44551</v>
      </c>
      <c r="F22" s="6"/>
    </row>
    <row r="23" spans="1:6" s="7" customFormat="1" ht="13.5" customHeight="1">
      <c r="A23" s="78">
        <v>12</v>
      </c>
      <c r="B23" s="77">
        <v>11099.5</v>
      </c>
      <c r="C23" s="53" t="s">
        <v>16</v>
      </c>
      <c r="D23" s="40" t="s">
        <v>84</v>
      </c>
      <c r="E23" s="62">
        <v>44551</v>
      </c>
      <c r="F23" s="6"/>
    </row>
    <row r="24" spans="1:256" s="6" customFormat="1" ht="13.5" customHeight="1">
      <c r="A24" s="78">
        <v>13</v>
      </c>
      <c r="B24" s="69">
        <v>1000</v>
      </c>
      <c r="C24" s="53" t="s">
        <v>0</v>
      </c>
      <c r="D24" s="40" t="s">
        <v>90</v>
      </c>
      <c r="E24" s="62">
        <v>44551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6" customFormat="1" ht="13.5" customHeight="1">
      <c r="A25" s="78">
        <v>14</v>
      </c>
      <c r="B25" s="69">
        <v>69540.84</v>
      </c>
      <c r="C25" s="46" t="s">
        <v>30</v>
      </c>
      <c r="D25" s="46" t="s">
        <v>77</v>
      </c>
      <c r="E25" s="62">
        <v>44551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13.5" customHeight="1">
      <c r="A26" s="78">
        <v>15</v>
      </c>
      <c r="B26" s="69">
        <v>1896.72</v>
      </c>
      <c r="C26" s="110" t="s">
        <v>14</v>
      </c>
      <c r="D26" s="111" t="s">
        <v>82</v>
      </c>
      <c r="E26" s="62">
        <v>44551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6" customFormat="1" ht="13.5" customHeight="1">
      <c r="A27" s="78">
        <v>16</v>
      </c>
      <c r="B27" s="115">
        <v>1234.63</v>
      </c>
      <c r="C27" s="110" t="s">
        <v>14</v>
      </c>
      <c r="D27" s="111" t="s">
        <v>83</v>
      </c>
      <c r="E27" s="62">
        <v>44551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6" customFormat="1" ht="13.5" customHeight="1">
      <c r="A28" s="78">
        <v>17</v>
      </c>
      <c r="B28" s="115">
        <v>5947834.51</v>
      </c>
      <c r="C28" s="59" t="s">
        <v>21</v>
      </c>
      <c r="D28" s="68" t="s">
        <v>22</v>
      </c>
      <c r="E28" s="62">
        <v>44551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6" customFormat="1" ht="13.5" customHeight="1">
      <c r="A29" s="78">
        <v>18</v>
      </c>
      <c r="B29" s="69">
        <v>2865.71</v>
      </c>
      <c r="C29" s="80" t="s">
        <v>23</v>
      </c>
      <c r="D29" s="40" t="s">
        <v>79</v>
      </c>
      <c r="E29" s="62">
        <v>44551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6" customFormat="1" ht="13.5" customHeight="1">
      <c r="A30" s="78">
        <v>19</v>
      </c>
      <c r="B30" s="108">
        <v>110</v>
      </c>
      <c r="C30" s="46" t="s">
        <v>76</v>
      </c>
      <c r="D30" s="46" t="s">
        <v>80</v>
      </c>
      <c r="E30" s="62">
        <v>44551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6" customFormat="1" ht="13.5" customHeight="1">
      <c r="A31" s="78">
        <v>20</v>
      </c>
      <c r="B31" s="69">
        <v>331413.16</v>
      </c>
      <c r="C31" s="55" t="s">
        <v>25</v>
      </c>
      <c r="D31" s="55" t="s">
        <v>81</v>
      </c>
      <c r="E31" s="62">
        <v>44551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5" ht="13.5" customHeight="1">
      <c r="A32" s="78"/>
      <c r="B32" s="69"/>
      <c r="C32" s="58"/>
      <c r="D32" s="55"/>
      <c r="E32" s="62"/>
    </row>
    <row r="33" spans="1:256" s="88" customFormat="1" ht="13.5" customHeight="1">
      <c r="A33" s="99"/>
      <c r="B33" s="103"/>
      <c r="C33" s="104"/>
      <c r="D33" s="86"/>
      <c r="E33" s="49"/>
      <c r="F33" s="86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  <c r="IR33" s="87"/>
      <c r="IS33" s="87"/>
      <c r="IT33" s="87"/>
      <c r="IU33" s="87"/>
      <c r="IV33" s="87"/>
    </row>
    <row r="34" spans="1:256" s="6" customFormat="1" ht="13.5" customHeight="1">
      <c r="A34" s="83" t="s">
        <v>11</v>
      </c>
      <c r="B34" s="76"/>
      <c r="C34" s="48"/>
      <c r="D34" s="48"/>
      <c r="E34" s="62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6" customFormat="1" ht="13.5" customHeight="1">
      <c r="A35" s="106" t="s">
        <v>4</v>
      </c>
      <c r="B35" s="120" t="s">
        <v>5</v>
      </c>
      <c r="C35" s="121" t="s">
        <v>6</v>
      </c>
      <c r="D35" s="121" t="s">
        <v>7</v>
      </c>
      <c r="E35" s="122" t="s">
        <v>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6" customFormat="1" ht="13.5" customHeight="1">
      <c r="A36" s="128">
        <v>1</v>
      </c>
      <c r="B36" s="58">
        <v>1000</v>
      </c>
      <c r="C36" s="41" t="s">
        <v>20</v>
      </c>
      <c r="D36" s="60" t="s">
        <v>78</v>
      </c>
      <c r="E36" s="62">
        <v>44551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6" customFormat="1" ht="13.5" customHeight="1">
      <c r="A37" s="128">
        <v>2</v>
      </c>
      <c r="B37" s="58">
        <v>1000</v>
      </c>
      <c r="C37" s="41" t="s">
        <v>32</v>
      </c>
      <c r="D37" s="60" t="s">
        <v>78</v>
      </c>
      <c r="E37" s="62">
        <v>44551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5" s="6" customFormat="1" ht="13.5" customHeight="1">
      <c r="A38" s="128">
        <v>3</v>
      </c>
      <c r="B38" s="58">
        <v>199000</v>
      </c>
      <c r="C38" s="41" t="s">
        <v>18</v>
      </c>
      <c r="D38" s="60" t="s">
        <v>19</v>
      </c>
      <c r="E38" s="62">
        <v>44551</v>
      </c>
    </row>
    <row r="39" spans="1:256" s="6" customFormat="1" ht="13.5" customHeight="1">
      <c r="A39" s="21" t="s">
        <v>12</v>
      </c>
      <c r="B39" s="123"/>
      <c r="C39" s="124"/>
      <c r="D39" s="125"/>
      <c r="E39" s="102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5" ht="13.5" customHeight="1">
      <c r="A40" s="24" t="s">
        <v>4</v>
      </c>
      <c r="B40" s="75" t="s">
        <v>5</v>
      </c>
      <c r="C40" s="63" t="s">
        <v>6</v>
      </c>
      <c r="D40" s="63" t="s">
        <v>7</v>
      </c>
      <c r="E40" s="65" t="s">
        <v>8</v>
      </c>
    </row>
    <row r="41" spans="1:5" ht="13.5" customHeight="1">
      <c r="A41" s="100">
        <v>1</v>
      </c>
      <c r="B41" s="55">
        <f>16.4+92.94</f>
        <v>109.34</v>
      </c>
      <c r="C41" s="53" t="s">
        <v>16</v>
      </c>
      <c r="D41" s="40" t="s">
        <v>87</v>
      </c>
      <c r="E41" s="62">
        <v>44551</v>
      </c>
    </row>
    <row r="42" spans="1:5" ht="13.5" customHeight="1">
      <c r="A42" s="100">
        <v>2</v>
      </c>
      <c r="B42" s="55">
        <v>555.91</v>
      </c>
      <c r="C42" s="41" t="s">
        <v>29</v>
      </c>
      <c r="D42" s="43" t="s">
        <v>92</v>
      </c>
      <c r="E42" s="62">
        <v>44551</v>
      </c>
    </row>
    <row r="43" spans="1:5" ht="13.5" customHeight="1">
      <c r="A43" s="100">
        <v>3</v>
      </c>
      <c r="B43" s="58">
        <f>50785.61+287785.1</f>
        <v>338570.70999999996</v>
      </c>
      <c r="C43" s="38" t="s">
        <v>93</v>
      </c>
      <c r="D43" s="38" t="s">
        <v>94</v>
      </c>
      <c r="E43" s="62">
        <v>44551</v>
      </c>
    </row>
    <row r="44" spans="1:5" ht="13.5" customHeight="1">
      <c r="A44" s="100">
        <v>4</v>
      </c>
      <c r="B44" s="101">
        <v>3570</v>
      </c>
      <c r="C44" s="71" t="s">
        <v>43</v>
      </c>
      <c r="D44" s="71" t="s">
        <v>95</v>
      </c>
      <c r="E44" s="62">
        <v>44551</v>
      </c>
    </row>
    <row r="45" spans="1:5" ht="13.5" customHeight="1">
      <c r="A45" s="100">
        <v>5</v>
      </c>
      <c r="B45" s="101">
        <v>3570</v>
      </c>
      <c r="C45" s="71" t="s">
        <v>43</v>
      </c>
      <c r="D45" s="71" t="s">
        <v>96</v>
      </c>
      <c r="E45" s="62">
        <v>44551</v>
      </c>
    </row>
    <row r="46" spans="1:5" ht="13.5" customHeight="1">
      <c r="A46" s="38"/>
      <c r="B46" s="101"/>
      <c r="C46" s="71"/>
      <c r="D46" s="71"/>
      <c r="E46" s="102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D34" sqref="D34"/>
    </sheetView>
  </sheetViews>
  <sheetFormatPr defaultColWidth="9.140625" defaultRowHeight="13.5" customHeight="1"/>
  <cols>
    <col min="1" max="1" width="6.57421875" style="36" customWidth="1"/>
    <col min="2" max="2" width="14.421875" style="36" customWidth="1"/>
    <col min="3" max="3" width="30.28125" style="36" customWidth="1"/>
    <col min="4" max="4" width="77.14062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3.5" customHeight="1">
      <c r="A1" s="1" t="s">
        <v>0</v>
      </c>
      <c r="B1" s="1"/>
      <c r="C1" s="1"/>
      <c r="D1" s="1"/>
      <c r="E1" s="2"/>
      <c r="F1" s="3"/>
    </row>
    <row r="2" spans="1:5" ht="13.5" customHeight="1">
      <c r="A2" s="132" t="s">
        <v>1</v>
      </c>
      <c r="B2" s="132"/>
      <c r="C2" s="132"/>
      <c r="D2" s="132"/>
      <c r="E2" s="5"/>
    </row>
    <row r="3" spans="1:5" ht="13.5" customHeight="1">
      <c r="A3" s="133" t="s">
        <v>2</v>
      </c>
      <c r="B3" s="133"/>
      <c r="C3" s="133"/>
      <c r="D3" s="133"/>
      <c r="E3" s="5"/>
    </row>
    <row r="4" spans="1:5" ht="13.5" customHeight="1">
      <c r="A4" s="133" t="s">
        <v>100</v>
      </c>
      <c r="B4" s="133"/>
      <c r="C4" s="133"/>
      <c r="D4" s="133"/>
      <c r="E4" s="5"/>
    </row>
    <row r="5" spans="1:5" ht="13.5" customHeight="1">
      <c r="A5" s="2"/>
      <c r="B5" s="2"/>
      <c r="C5" s="2"/>
      <c r="D5" s="2"/>
      <c r="E5" s="5"/>
    </row>
    <row r="6" spans="1:5" ht="13.5" customHeight="1">
      <c r="A6" s="134" t="s">
        <v>3</v>
      </c>
      <c r="B6" s="134"/>
      <c r="C6" s="8"/>
      <c r="D6" s="8"/>
      <c r="E6" s="9"/>
    </row>
    <row r="7" spans="1:5" ht="13.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3.5" customHeight="1">
      <c r="A8" s="11">
        <v>1</v>
      </c>
      <c r="B8" s="44"/>
      <c r="C8" s="13"/>
      <c r="D8" s="14"/>
      <c r="E8" s="15"/>
    </row>
    <row r="9" spans="1:5" ht="13.5" customHeight="1">
      <c r="A9" s="16"/>
      <c r="B9" s="17"/>
      <c r="C9" s="18"/>
      <c r="D9" s="19"/>
      <c r="E9" s="20"/>
    </row>
    <row r="10" spans="1:5" ht="13.5" customHeight="1">
      <c r="A10" s="21" t="s">
        <v>9</v>
      </c>
      <c r="B10" s="21"/>
      <c r="C10" s="21"/>
      <c r="D10" s="21"/>
      <c r="E10" s="21"/>
    </row>
    <row r="11" spans="1:5" ht="13.5" customHeight="1">
      <c r="A11" s="64" t="s">
        <v>10</v>
      </c>
      <c r="B11" s="56" t="s">
        <v>5</v>
      </c>
      <c r="C11" s="65" t="s">
        <v>6</v>
      </c>
      <c r="D11" s="66" t="s">
        <v>7</v>
      </c>
      <c r="E11" s="65" t="s">
        <v>8</v>
      </c>
    </row>
    <row r="12" spans="1:5" ht="13.5" customHeight="1">
      <c r="A12" s="78">
        <v>1</v>
      </c>
      <c r="B12" s="69">
        <f>156.96+346.62</f>
        <v>503.58000000000004</v>
      </c>
      <c r="C12" s="53" t="s">
        <v>113</v>
      </c>
      <c r="D12" s="40" t="s">
        <v>108</v>
      </c>
      <c r="E12" s="62">
        <v>44552</v>
      </c>
    </row>
    <row r="13" spans="1:6" s="7" customFormat="1" ht="13.5" customHeight="1">
      <c r="A13" s="78">
        <v>2</v>
      </c>
      <c r="B13" s="77">
        <f>410.71+1129.46</f>
        <v>1540.17</v>
      </c>
      <c r="C13" s="53" t="s">
        <v>16</v>
      </c>
      <c r="D13" s="40" t="s">
        <v>109</v>
      </c>
      <c r="E13" s="62">
        <v>44552</v>
      </c>
      <c r="F13" s="6"/>
    </row>
    <row r="14" spans="1:256" s="6" customFormat="1" ht="13.5" customHeight="1">
      <c r="A14" s="78">
        <v>3</v>
      </c>
      <c r="B14" s="69">
        <v>35</v>
      </c>
      <c r="C14" s="41" t="s">
        <v>97</v>
      </c>
      <c r="D14" s="45" t="s">
        <v>102</v>
      </c>
      <c r="E14" s="62">
        <v>44552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6" customFormat="1" ht="13.5" customHeight="1">
      <c r="A15" s="78">
        <v>5</v>
      </c>
      <c r="B15" s="91">
        <v>63534.79</v>
      </c>
      <c r="C15" s="80" t="s">
        <v>23</v>
      </c>
      <c r="D15" s="40" t="s">
        <v>110</v>
      </c>
      <c r="E15" s="62">
        <v>44552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3.5" customHeight="1">
      <c r="A16" s="78">
        <v>6</v>
      </c>
      <c r="B16" s="115">
        <v>749.7</v>
      </c>
      <c r="C16" s="116" t="s">
        <v>24</v>
      </c>
      <c r="D16" s="117" t="s">
        <v>106</v>
      </c>
      <c r="E16" s="62">
        <v>44552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3.5" customHeight="1">
      <c r="A17" s="78">
        <v>7</v>
      </c>
      <c r="B17" s="91">
        <v>11333.05</v>
      </c>
      <c r="C17" s="81" t="s">
        <v>13</v>
      </c>
      <c r="D17" s="40" t="s">
        <v>111</v>
      </c>
      <c r="E17" s="62">
        <v>44552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3.5" customHeight="1">
      <c r="A18" s="78">
        <v>8</v>
      </c>
      <c r="B18" s="82">
        <v>63776.1</v>
      </c>
      <c r="C18" s="81" t="s">
        <v>13</v>
      </c>
      <c r="D18" s="40" t="s">
        <v>105</v>
      </c>
      <c r="E18" s="62">
        <v>44552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3.5" customHeight="1">
      <c r="A19" s="78"/>
      <c r="B19" s="69"/>
      <c r="C19" s="55"/>
      <c r="D19" s="55"/>
      <c r="E19" s="6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5" ht="13.5" customHeight="1">
      <c r="A20" s="78"/>
      <c r="B20" s="69"/>
      <c r="C20" s="58"/>
      <c r="D20" s="55"/>
      <c r="E20" s="62"/>
    </row>
    <row r="21" spans="1:256" s="88" customFormat="1" ht="13.5" customHeight="1">
      <c r="A21" s="99"/>
      <c r="B21" s="103"/>
      <c r="C21" s="104"/>
      <c r="D21" s="86"/>
      <c r="E21" s="49"/>
      <c r="F21" s="86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</row>
    <row r="22" spans="1:256" s="6" customFormat="1" ht="13.5" customHeight="1">
      <c r="A22" s="83" t="s">
        <v>11</v>
      </c>
      <c r="B22" s="76"/>
      <c r="C22" s="48"/>
      <c r="D22" s="48"/>
      <c r="E22" s="62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3.5" customHeight="1">
      <c r="A23" s="106" t="s">
        <v>4</v>
      </c>
      <c r="B23" s="120" t="s">
        <v>5</v>
      </c>
      <c r="C23" s="121" t="s">
        <v>6</v>
      </c>
      <c r="D23" s="121" t="s">
        <v>7</v>
      </c>
      <c r="E23" s="122" t="s">
        <v>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6" customFormat="1" ht="13.5" customHeight="1">
      <c r="A24" s="118"/>
      <c r="B24" s="126"/>
      <c r="C24" s="72"/>
      <c r="D24" s="72"/>
      <c r="E24" s="7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6" customFormat="1" ht="13.5" customHeight="1">
      <c r="A25" s="118"/>
      <c r="B25" s="126"/>
      <c r="C25" s="72"/>
      <c r="D25" s="72"/>
      <c r="E25" s="73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5" s="6" customFormat="1" ht="13.5" customHeight="1">
      <c r="A26" s="119"/>
      <c r="B26" s="127"/>
      <c r="C26" s="83"/>
      <c r="D26" s="83"/>
      <c r="E26" s="83"/>
    </row>
    <row r="27" spans="1:256" s="6" customFormat="1" ht="13.5" customHeight="1">
      <c r="A27" s="21" t="s">
        <v>12</v>
      </c>
      <c r="B27" s="123"/>
      <c r="C27" s="124"/>
      <c r="D27" s="125"/>
      <c r="E27" s="102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5" ht="13.5" customHeight="1">
      <c r="A28" s="24" t="s">
        <v>4</v>
      </c>
      <c r="B28" s="75" t="s">
        <v>5</v>
      </c>
      <c r="C28" s="63" t="s">
        <v>6</v>
      </c>
      <c r="D28" s="63" t="s">
        <v>7</v>
      </c>
      <c r="E28" s="65" t="s">
        <v>8</v>
      </c>
    </row>
    <row r="29" spans="1:5" ht="13.5" customHeight="1">
      <c r="A29" s="100">
        <v>1</v>
      </c>
      <c r="B29" s="58">
        <v>2945</v>
      </c>
      <c r="C29" s="41" t="s">
        <v>97</v>
      </c>
      <c r="D29" s="45" t="s">
        <v>103</v>
      </c>
      <c r="E29" s="62">
        <v>44552</v>
      </c>
    </row>
    <row r="30" spans="1:5" ht="13.5" customHeight="1">
      <c r="A30" s="100">
        <v>2</v>
      </c>
      <c r="B30" s="57">
        <f>98680.6+3878.28</f>
        <v>102558.88</v>
      </c>
      <c r="C30" s="45" t="s">
        <v>98</v>
      </c>
      <c r="D30" s="40" t="s">
        <v>104</v>
      </c>
      <c r="E30" s="62">
        <v>44552</v>
      </c>
    </row>
    <row r="31" spans="1:5" ht="13.5" customHeight="1">
      <c r="A31" s="100">
        <v>3</v>
      </c>
      <c r="B31" s="58">
        <v>785.4</v>
      </c>
      <c r="C31" s="38" t="s">
        <v>40</v>
      </c>
      <c r="D31" s="37" t="s">
        <v>112</v>
      </c>
      <c r="E31" s="62">
        <v>44552</v>
      </c>
    </row>
    <row r="32" spans="1:5" ht="13.5" customHeight="1">
      <c r="A32" s="100">
        <v>4</v>
      </c>
      <c r="B32" s="101">
        <f>387591.75+20341.37</f>
        <v>407933.12</v>
      </c>
      <c r="C32" s="38" t="s">
        <v>93</v>
      </c>
      <c r="D32" s="38" t="s">
        <v>99</v>
      </c>
      <c r="E32" s="62">
        <v>44552</v>
      </c>
    </row>
    <row r="33" spans="1:5" ht="13.5" customHeight="1">
      <c r="A33" s="38"/>
      <c r="B33" s="101"/>
      <c r="C33" s="71"/>
      <c r="D33" s="71"/>
      <c r="E33" s="102"/>
    </row>
    <row r="34" spans="1:5" ht="13.5" customHeight="1">
      <c r="A34" s="38"/>
      <c r="B34" s="101"/>
      <c r="C34" s="71"/>
      <c r="D34" s="71"/>
      <c r="E34" s="102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1">
      <selection activeCell="C37" sqref="C37"/>
    </sheetView>
  </sheetViews>
  <sheetFormatPr defaultColWidth="9.140625" defaultRowHeight="13.5" customHeight="1"/>
  <cols>
    <col min="1" max="1" width="6.57421875" style="36" customWidth="1"/>
    <col min="2" max="2" width="11.8515625" style="36" customWidth="1"/>
    <col min="3" max="3" width="35.57421875" style="36" customWidth="1"/>
    <col min="4" max="4" width="83.14062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3.5" customHeight="1">
      <c r="A1" s="1" t="s">
        <v>0</v>
      </c>
      <c r="B1" s="1"/>
      <c r="C1" s="1"/>
      <c r="D1" s="1"/>
      <c r="E1" s="2"/>
      <c r="F1" s="3"/>
    </row>
    <row r="2" spans="1:5" ht="13.5" customHeight="1">
      <c r="A2" s="132" t="s">
        <v>1</v>
      </c>
      <c r="B2" s="132"/>
      <c r="C2" s="132"/>
      <c r="D2" s="132"/>
      <c r="E2" s="5"/>
    </row>
    <row r="3" spans="1:5" ht="13.5" customHeight="1">
      <c r="A3" s="133" t="s">
        <v>2</v>
      </c>
      <c r="B3" s="133"/>
      <c r="C3" s="133"/>
      <c r="D3" s="133"/>
      <c r="E3" s="5"/>
    </row>
    <row r="4" spans="1:5" ht="13.5" customHeight="1">
      <c r="A4" s="135" t="s">
        <v>101</v>
      </c>
      <c r="B4" s="135"/>
      <c r="C4" s="135"/>
      <c r="D4" s="135"/>
      <c r="E4" s="5"/>
    </row>
    <row r="5" spans="1:5" ht="13.5" customHeight="1">
      <c r="A5" s="2"/>
      <c r="B5" s="2"/>
      <c r="C5" s="5"/>
      <c r="D5" s="5"/>
      <c r="E5" s="5"/>
    </row>
    <row r="6" spans="1:5" ht="13.5" customHeight="1">
      <c r="A6" s="134" t="s">
        <v>3</v>
      </c>
      <c r="B6" s="134"/>
      <c r="C6" s="8"/>
      <c r="D6" s="8"/>
      <c r="E6" s="9"/>
    </row>
    <row r="7" spans="1:5" ht="13.5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3.5" customHeight="1">
      <c r="A8" s="11">
        <v>1</v>
      </c>
      <c r="B8" s="54">
        <v>20</v>
      </c>
      <c r="C8" s="13" t="s">
        <v>0</v>
      </c>
      <c r="D8" s="14" t="s">
        <v>137</v>
      </c>
      <c r="E8" s="15">
        <v>44553</v>
      </c>
    </row>
    <row r="9" spans="1:5" ht="13.5" customHeight="1">
      <c r="A9" s="16"/>
      <c r="B9" s="84"/>
      <c r="C9" s="18"/>
      <c r="D9" s="19"/>
      <c r="E9" s="20"/>
    </row>
    <row r="10" spans="1:5" ht="13.5" customHeight="1">
      <c r="A10" s="21" t="s">
        <v>9</v>
      </c>
      <c r="B10" s="70"/>
      <c r="C10" s="21"/>
      <c r="D10" s="21"/>
      <c r="E10" s="21"/>
    </row>
    <row r="11" spans="1:5" ht="13.5" customHeight="1">
      <c r="A11" s="64" t="s">
        <v>10</v>
      </c>
      <c r="B11" s="85" t="s">
        <v>5</v>
      </c>
      <c r="C11" s="65" t="s">
        <v>6</v>
      </c>
      <c r="D11" s="66" t="s">
        <v>7</v>
      </c>
      <c r="E11" s="65" t="s">
        <v>8</v>
      </c>
    </row>
    <row r="12" spans="1:5" ht="13.5" customHeight="1">
      <c r="A12" s="78">
        <v>1</v>
      </c>
      <c r="B12" s="91">
        <v>4243.84</v>
      </c>
      <c r="C12" s="46" t="s">
        <v>17</v>
      </c>
      <c r="D12" s="46" t="s">
        <v>121</v>
      </c>
      <c r="E12" s="62">
        <v>44553</v>
      </c>
    </row>
    <row r="13" spans="1:6" s="7" customFormat="1" ht="13.5" customHeight="1">
      <c r="A13" s="78">
        <v>2</v>
      </c>
      <c r="B13" s="130">
        <v>77.78</v>
      </c>
      <c r="C13" s="58" t="s">
        <v>114</v>
      </c>
      <c r="D13" s="41" t="s">
        <v>131</v>
      </c>
      <c r="E13" s="62">
        <v>44553</v>
      </c>
      <c r="F13" s="6"/>
    </row>
    <row r="14" spans="1:256" s="6" customFormat="1" ht="13.5" customHeight="1">
      <c r="A14" s="78">
        <v>3</v>
      </c>
      <c r="B14" s="91">
        <v>250</v>
      </c>
      <c r="C14" s="58" t="s">
        <v>41</v>
      </c>
      <c r="D14" s="41" t="s">
        <v>133</v>
      </c>
      <c r="E14" s="62">
        <v>44553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6" customFormat="1" ht="13.5" customHeight="1">
      <c r="A15" s="78">
        <v>4</v>
      </c>
      <c r="B15" s="91">
        <v>305114</v>
      </c>
      <c r="C15" s="80" t="s">
        <v>23</v>
      </c>
      <c r="D15" s="40" t="s">
        <v>107</v>
      </c>
      <c r="E15" s="62">
        <v>44552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3.5" customHeight="1">
      <c r="A16" s="78">
        <v>5</v>
      </c>
      <c r="B16" s="91">
        <v>2142</v>
      </c>
      <c r="C16" s="79" t="s">
        <v>31</v>
      </c>
      <c r="D16" s="40" t="s">
        <v>126</v>
      </c>
      <c r="E16" s="62">
        <v>44553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3.5" customHeight="1">
      <c r="A17" s="78">
        <v>6</v>
      </c>
      <c r="B17" s="131">
        <v>2380</v>
      </c>
      <c r="C17" s="48" t="s">
        <v>27</v>
      </c>
      <c r="D17" s="43" t="s">
        <v>132</v>
      </c>
      <c r="E17" s="62">
        <v>44553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3.5" customHeight="1">
      <c r="A18" s="78">
        <v>7</v>
      </c>
      <c r="B18" s="91">
        <v>485.52</v>
      </c>
      <c r="C18" s="129" t="s">
        <v>115</v>
      </c>
      <c r="D18" s="55" t="s">
        <v>124</v>
      </c>
      <c r="E18" s="62">
        <v>44553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3.5" customHeight="1">
      <c r="A19" s="78">
        <v>8</v>
      </c>
      <c r="B19" s="108">
        <f>899.55+22888.55</f>
        <v>23788.1</v>
      </c>
      <c r="C19" s="27" t="s">
        <v>116</v>
      </c>
      <c r="D19" s="33" t="s">
        <v>134</v>
      </c>
      <c r="E19" s="62">
        <v>44553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3.5" customHeight="1">
      <c r="A20" s="78">
        <v>9</v>
      </c>
      <c r="B20" s="82">
        <v>250</v>
      </c>
      <c r="C20" s="41" t="s">
        <v>117</v>
      </c>
      <c r="D20" s="41" t="s">
        <v>125</v>
      </c>
      <c r="E20" s="62">
        <v>44553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3.5" customHeight="1">
      <c r="A21" s="78">
        <v>10</v>
      </c>
      <c r="B21" s="82">
        <f>176.68+1428</f>
        <v>1604.68</v>
      </c>
      <c r="C21" s="41" t="s">
        <v>118</v>
      </c>
      <c r="D21" s="41" t="s">
        <v>127</v>
      </c>
      <c r="E21" s="62">
        <v>44553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3.5" customHeight="1">
      <c r="A22" s="78">
        <v>11</v>
      </c>
      <c r="B22" s="82">
        <v>5950</v>
      </c>
      <c r="C22" s="41" t="s">
        <v>119</v>
      </c>
      <c r="D22" s="41" t="s">
        <v>122</v>
      </c>
      <c r="E22" s="62">
        <v>44553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3.5" customHeight="1">
      <c r="A23" s="78">
        <v>12</v>
      </c>
      <c r="B23" s="82">
        <v>5133</v>
      </c>
      <c r="C23" s="41" t="s">
        <v>44</v>
      </c>
      <c r="D23" s="41" t="s">
        <v>123</v>
      </c>
      <c r="E23" s="62">
        <v>44553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6" customFormat="1" ht="13.5" customHeight="1">
      <c r="A24" s="78">
        <v>13</v>
      </c>
      <c r="B24" s="82">
        <v>510.53</v>
      </c>
      <c r="C24" s="41" t="s">
        <v>128</v>
      </c>
      <c r="D24" s="41" t="s">
        <v>138</v>
      </c>
      <c r="E24" s="62">
        <v>44553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6" customFormat="1" ht="13.5" customHeight="1">
      <c r="A25" s="78">
        <v>14</v>
      </c>
      <c r="B25" s="82">
        <v>2500</v>
      </c>
      <c r="C25" s="41" t="s">
        <v>129</v>
      </c>
      <c r="D25" s="41" t="s">
        <v>130</v>
      </c>
      <c r="E25" s="62">
        <v>44553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ht="13.5" customHeight="1">
      <c r="B26" s="6"/>
    </row>
    <row r="27" spans="1:256" s="88" customFormat="1" ht="13.5" customHeight="1">
      <c r="A27" s="99"/>
      <c r="B27" s="103"/>
      <c r="C27" s="104"/>
      <c r="D27" s="86"/>
      <c r="E27" s="49"/>
      <c r="F27" s="86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  <c r="IU27" s="87"/>
      <c r="IV27" s="87"/>
    </row>
    <row r="28" spans="1:256" s="6" customFormat="1" ht="13.5" customHeight="1">
      <c r="A28" s="83" t="s">
        <v>11</v>
      </c>
      <c r="B28" s="76"/>
      <c r="C28" s="48"/>
      <c r="D28" s="48"/>
      <c r="E28" s="62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6" customFormat="1" ht="13.5" customHeight="1">
      <c r="A29" s="106" t="s">
        <v>4</v>
      </c>
      <c r="B29" s="120" t="s">
        <v>5</v>
      </c>
      <c r="C29" s="121" t="s">
        <v>6</v>
      </c>
      <c r="D29" s="121" t="s">
        <v>7</v>
      </c>
      <c r="E29" s="122" t="s">
        <v>8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6" customFormat="1" ht="13.5" customHeight="1">
      <c r="A30" s="118"/>
      <c r="B30" s="126"/>
      <c r="C30" s="72"/>
      <c r="D30" s="72"/>
      <c r="E30" s="73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6" customFormat="1" ht="13.5" customHeight="1">
      <c r="A31" s="21" t="s">
        <v>12</v>
      </c>
      <c r="B31" s="123"/>
      <c r="C31" s="124"/>
      <c r="D31" s="125"/>
      <c r="E31" s="102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5" ht="13.5" customHeight="1">
      <c r="A32" s="24" t="s">
        <v>4</v>
      </c>
      <c r="B32" s="75" t="s">
        <v>5</v>
      </c>
      <c r="C32" s="63" t="s">
        <v>6</v>
      </c>
      <c r="D32" s="63" t="s">
        <v>7</v>
      </c>
      <c r="E32" s="65" t="s">
        <v>8</v>
      </c>
    </row>
    <row r="33" spans="1:5" ht="13.5" customHeight="1">
      <c r="A33" s="100">
        <v>1</v>
      </c>
      <c r="B33" s="55">
        <f>22900+900</f>
        <v>23800</v>
      </c>
      <c r="C33" s="41" t="s">
        <v>135</v>
      </c>
      <c r="D33" s="45" t="s">
        <v>136</v>
      </c>
      <c r="E33" s="62">
        <v>44553</v>
      </c>
    </row>
    <row r="34" ht="13.5" customHeight="1">
      <c r="B34" s="6"/>
    </row>
    <row r="35" spans="1:5" ht="13.5" customHeight="1" hidden="1">
      <c r="A35" s="38"/>
      <c r="B35" s="101"/>
      <c r="C35" s="71"/>
      <c r="D35" s="71"/>
      <c r="E35" s="102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6.57421875" style="36" customWidth="1"/>
    <col min="2" max="2" width="14.421875" style="36" customWidth="1"/>
    <col min="3" max="3" width="25.00390625" style="36" customWidth="1"/>
    <col min="4" max="4" width="66.421875" style="36" customWidth="1"/>
    <col min="5" max="5" width="14.00390625" style="36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132" t="s">
        <v>1</v>
      </c>
      <c r="B2" s="132"/>
      <c r="C2" s="132"/>
      <c r="D2" s="132"/>
      <c r="E2" s="5"/>
    </row>
    <row r="3" spans="1:5" ht="15">
      <c r="A3" s="133" t="s">
        <v>2</v>
      </c>
      <c r="B3" s="133"/>
      <c r="C3" s="133"/>
      <c r="D3" s="133"/>
      <c r="E3" s="5"/>
    </row>
    <row r="4" spans="1:5" ht="12" customHeight="1">
      <c r="A4" s="133" t="s">
        <v>120</v>
      </c>
      <c r="B4" s="133"/>
      <c r="C4" s="133"/>
      <c r="D4" s="133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134" t="s">
        <v>3</v>
      </c>
      <c r="B6" s="134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5" ht="13.5" customHeight="1">
      <c r="A12" s="78">
        <v>16</v>
      </c>
      <c r="B12" s="69"/>
      <c r="C12" s="42"/>
      <c r="D12" s="55"/>
      <c r="E12" s="62"/>
    </row>
    <row r="13" spans="1:6" s="7" customFormat="1" ht="12.75">
      <c r="A13" s="11">
        <v>2</v>
      </c>
      <c r="B13" s="26"/>
      <c r="C13" s="79"/>
      <c r="D13" s="28"/>
      <c r="E13" s="15"/>
      <c r="F13" s="6"/>
    </row>
    <row r="14" spans="1:6" s="7" customFormat="1" ht="12.75">
      <c r="A14" s="11">
        <v>3</v>
      </c>
      <c r="B14" s="26"/>
      <c r="C14" s="79"/>
      <c r="D14" s="28"/>
      <c r="E14" s="15"/>
      <c r="F14" s="6"/>
    </row>
    <row r="15" spans="1:6" s="7" customFormat="1" ht="12.75">
      <c r="A15" s="11">
        <v>4</v>
      </c>
      <c r="B15" s="26"/>
      <c r="C15" s="79"/>
      <c r="D15" s="28"/>
      <c r="E15" s="15"/>
      <c r="F15" s="6"/>
    </row>
    <row r="16" spans="1:6" s="7" customFormat="1" ht="12.75">
      <c r="A16" s="11">
        <v>5</v>
      </c>
      <c r="B16" s="26"/>
      <c r="C16" s="79"/>
      <c r="D16" s="28"/>
      <c r="E16" s="15"/>
      <c r="F16" s="6"/>
    </row>
    <row r="17" spans="1:6" s="7" customFormat="1" ht="12.75">
      <c r="A17" s="11">
        <v>6</v>
      </c>
      <c r="B17" s="26"/>
      <c r="C17" s="79"/>
      <c r="D17" s="28"/>
      <c r="E17" s="15"/>
      <c r="F17" s="6"/>
    </row>
    <row r="18" spans="1:6" s="7" customFormat="1" ht="12.75">
      <c r="A18" s="11">
        <v>7</v>
      </c>
      <c r="B18" s="26"/>
      <c r="C18" s="109"/>
      <c r="D18" s="28"/>
      <c r="E18" s="15"/>
      <c r="F18" s="6"/>
    </row>
    <row r="19" spans="1:6" s="7" customFormat="1" ht="12.75">
      <c r="A19" s="11">
        <v>8</v>
      </c>
      <c r="B19" s="26"/>
      <c r="C19" s="35"/>
      <c r="D19" s="43"/>
      <c r="E19" s="15"/>
      <c r="F19" s="6"/>
    </row>
    <row r="20" spans="1:6" s="7" customFormat="1" ht="12.75">
      <c r="A20" s="11">
        <v>9</v>
      </c>
      <c r="B20" s="26"/>
      <c r="C20" s="32"/>
      <c r="D20" s="37"/>
      <c r="E20" s="15"/>
      <c r="F20" s="6"/>
    </row>
    <row r="21" spans="1:256" s="6" customFormat="1" ht="15">
      <c r="A21" s="21" t="s">
        <v>11</v>
      </c>
      <c r="B21" s="21"/>
      <c r="C21" s="21"/>
      <c r="D21" s="21"/>
      <c r="E21" s="2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5">
      <c r="A22" s="24" t="s">
        <v>4</v>
      </c>
      <c r="B22" s="29" t="s">
        <v>5</v>
      </c>
      <c r="C22" s="30" t="s">
        <v>6</v>
      </c>
      <c r="D22" s="30" t="s">
        <v>7</v>
      </c>
      <c r="E22" s="24" t="s">
        <v>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5">
      <c r="A23" s="31"/>
      <c r="B23" s="32"/>
      <c r="C23" s="32"/>
      <c r="D23" s="33"/>
      <c r="E23" s="3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5" spans="1:256" s="6" customFormat="1" ht="15">
      <c r="A25" s="21" t="s">
        <v>12</v>
      </c>
      <c r="B25" s="21"/>
      <c r="C25" s="21"/>
      <c r="D25" s="21"/>
      <c r="E25" s="2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15">
      <c r="A26" s="24" t="s">
        <v>4</v>
      </c>
      <c r="B26" s="29" t="s">
        <v>5</v>
      </c>
      <c r="C26" s="30" t="s">
        <v>6</v>
      </c>
      <c r="D26" s="30" t="s">
        <v>7</v>
      </c>
      <c r="E26" s="24" t="s">
        <v>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5" ht="13.5" customHeight="1">
      <c r="A27" s="100">
        <v>2</v>
      </c>
      <c r="B27" s="92"/>
      <c r="C27" s="38"/>
      <c r="D27" s="38"/>
      <c r="E27" s="62"/>
    </row>
    <row r="28" spans="1:256" s="39" customFormat="1" ht="13.5" customHeight="1">
      <c r="A28" s="38">
        <v>2</v>
      </c>
      <c r="B28" s="52"/>
      <c r="C28" s="41"/>
      <c r="D28" s="45"/>
      <c r="E28" s="34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5" ht="15">
      <c r="A29" s="38">
        <v>3</v>
      </c>
      <c r="B29" s="58"/>
      <c r="C29" s="41"/>
      <c r="D29" s="45"/>
      <c r="E29" s="34"/>
    </row>
    <row r="30" spans="1:5" ht="15">
      <c r="A30" s="38"/>
      <c r="B30" s="26"/>
      <c r="C30" s="38"/>
      <c r="D30" s="38"/>
      <c r="E30" s="34"/>
    </row>
    <row r="31" spans="1:5" ht="15">
      <c r="A31" s="38"/>
      <c r="B31" s="52"/>
      <c r="C31" s="38"/>
      <c r="D31" s="38"/>
      <c r="E31" s="34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600" verticalDpi="600" orientation="landscape" paperSize="9" scale="65" r:id="rId1"/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2021-12-29T06:40:35Z</cp:lastPrinted>
  <dcterms:created xsi:type="dcterms:W3CDTF">2020-03-03T07:59:12Z</dcterms:created>
  <dcterms:modified xsi:type="dcterms:W3CDTF">2021-12-29T06:41:35Z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